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13_ncr:1_{9F68F236-7C51-4284-9C42-C2B4FAE23072}" xr6:coauthVersionLast="47" xr6:coauthVersionMax="47" xr10:uidLastSave="{00000000-0000-0000-0000-000000000000}"/>
  <bookViews>
    <workbookView xWindow="-120" yWindow="-120" windowWidth="29040" windowHeight="15840" activeTab="9" xr2:uid="{00000000-000D-0000-FFFF-FFFF00000000}"/>
  </bookViews>
  <sheets>
    <sheet name="1" sheetId="2" r:id="rId1"/>
    <sheet name="2" sheetId="3" r:id="rId2"/>
    <sheet name="3" sheetId="5" r:id="rId3"/>
    <sheet name="4" sheetId="9" r:id="rId4"/>
    <sheet name="5" sheetId="10" r:id="rId5"/>
    <sheet name="6" sheetId="11" r:id="rId6"/>
    <sheet name="7" sheetId="4" r:id="rId7"/>
    <sheet name="HUB" sheetId="12" r:id="rId8"/>
    <sheet name="Summary" sheetId="1" r:id="rId9"/>
    <sheet name="Evaluation" sheetId="13"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4" l="1"/>
  <c r="J5" i="4" s="1"/>
  <c r="I6" i="4"/>
  <c r="J6" i="4" s="1"/>
  <c r="I7" i="4"/>
  <c r="J7" i="4" s="1"/>
  <c r="I4" i="4"/>
  <c r="J4" i="4" s="1"/>
  <c r="I7" i="11" l="1"/>
  <c r="J7" i="11" s="1"/>
  <c r="D7" i="11"/>
  <c r="I6" i="11"/>
  <c r="J6" i="11" s="1"/>
  <c r="D6" i="11"/>
  <c r="I5" i="11"/>
  <c r="J5" i="11" s="1"/>
  <c r="D5" i="11"/>
  <c r="I4" i="11"/>
  <c r="J4" i="11" s="1"/>
  <c r="D4" i="11"/>
  <c r="I7" i="10"/>
  <c r="J7" i="10" s="1"/>
  <c r="D7" i="10"/>
  <c r="I6" i="10"/>
  <c r="J6" i="10" s="1"/>
  <c r="D6" i="10"/>
  <c r="I5" i="10"/>
  <c r="J5" i="10" s="1"/>
  <c r="D5" i="10"/>
  <c r="I4" i="10"/>
  <c r="J4" i="10" s="1"/>
  <c r="D4" i="10"/>
  <c r="I7" i="9"/>
  <c r="J7" i="9" s="1"/>
  <c r="D7" i="9"/>
  <c r="I6" i="9"/>
  <c r="J6" i="9" s="1"/>
  <c r="D6" i="9"/>
  <c r="I5" i="9"/>
  <c r="J5" i="9" s="1"/>
  <c r="D5" i="9"/>
  <c r="I4" i="9"/>
  <c r="J4" i="9" s="1"/>
  <c r="D4" i="9"/>
  <c r="I7" i="5"/>
  <c r="J7" i="5" s="1"/>
  <c r="D7" i="5"/>
  <c r="I6" i="5"/>
  <c r="J6" i="5" s="1"/>
  <c r="D6" i="5"/>
  <c r="I5" i="5"/>
  <c r="J5" i="5" s="1"/>
  <c r="D5" i="5"/>
  <c r="I4" i="5"/>
  <c r="J4" i="5" s="1"/>
  <c r="D4" i="5"/>
  <c r="I7" i="3"/>
  <c r="J7" i="3" s="1"/>
  <c r="D7" i="3"/>
  <c r="I6" i="3"/>
  <c r="J6" i="3" s="1"/>
  <c r="D6" i="3"/>
  <c r="I5" i="3"/>
  <c r="J5" i="3" s="1"/>
  <c r="D5" i="3"/>
  <c r="I4" i="3"/>
  <c r="J4" i="3" s="1"/>
  <c r="D4" i="3"/>
  <c r="D5" i="2"/>
  <c r="D6" i="2"/>
  <c r="D7" i="2"/>
  <c r="D4" i="2"/>
  <c r="I5" i="2"/>
  <c r="J5" i="2" s="1"/>
  <c r="I6" i="2"/>
  <c r="J6" i="2" s="1"/>
  <c r="I7" i="2"/>
  <c r="J7" i="2" s="1"/>
  <c r="I4" i="2"/>
  <c r="J4" i="2" s="1"/>
  <c r="J7" i="12"/>
  <c r="J6" i="12"/>
  <c r="J5" i="12"/>
  <c r="J4" i="12"/>
  <c r="D7" i="1" l="1"/>
  <c r="F9" i="1"/>
  <c r="D8" i="1"/>
  <c r="H8" i="1"/>
  <c r="H9" i="1"/>
  <c r="H10" i="1"/>
  <c r="H7" i="1"/>
  <c r="F7" i="1"/>
  <c r="L7" i="1"/>
  <c r="M7" i="1" s="1"/>
  <c r="L9" i="1"/>
  <c r="M9" i="1" s="1"/>
  <c r="L8" i="1"/>
  <c r="M8" i="1" s="1"/>
  <c r="L10" i="1"/>
  <c r="M10" i="1" s="1"/>
  <c r="L6" i="1"/>
  <c r="A10" i="1"/>
  <c r="G10" i="1"/>
  <c r="G9" i="1"/>
  <c r="G8" i="1"/>
  <c r="G7" i="1"/>
  <c r="F10" i="1"/>
  <c r="F8" i="1"/>
  <c r="E10" i="1"/>
  <c r="E9" i="1"/>
  <c r="E8" i="1"/>
  <c r="E7" i="1"/>
  <c r="D10" i="1"/>
  <c r="D9" i="1"/>
  <c r="C10" i="1"/>
  <c r="C9" i="1"/>
  <c r="C8" i="1"/>
  <c r="C7" i="1"/>
  <c r="N8" i="1" l="1"/>
  <c r="N9" i="1"/>
  <c r="N10" i="1"/>
  <c r="N7" i="1"/>
  <c r="B10" i="1"/>
  <c r="I10" i="1" s="1"/>
  <c r="P10" i="1" s="1"/>
  <c r="B8" i="1"/>
  <c r="B9" i="1"/>
  <c r="B7" i="1"/>
  <c r="A8" i="1" l="1"/>
  <c r="A9" i="1"/>
  <c r="A7" i="1"/>
  <c r="I7" i="1" l="1"/>
  <c r="P7" i="1" s="1"/>
  <c r="I9" i="1"/>
  <c r="P9" i="1" s="1"/>
  <c r="I8" i="1"/>
  <c r="P8" i="1" s="1"/>
  <c r="Q8" i="1" l="1"/>
  <c r="Q9" i="1"/>
  <c r="Q7" i="1"/>
  <c r="Q10" i="1"/>
  <c r="J8" i="1"/>
  <c r="J9" i="1"/>
  <c r="J10" i="1"/>
  <c r="J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DF424464-F8E8-41A9-B6B3-0BF656811D17}">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92F044AF-FA69-455B-9949-1F754269D0B9}">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<sst xmlns="http://schemas.openxmlformats.org/spreadsheetml/2006/main" count="148" uniqueCount="55">
  <si>
    <t xml:space="preserve">RESPONDENT SUMMARY </t>
  </si>
  <si>
    <t>Total Score</t>
  </si>
  <si>
    <t>Evaluator 1</t>
  </si>
  <si>
    <t>Evaluator 2</t>
  </si>
  <si>
    <t>Evaluator 3</t>
  </si>
  <si>
    <t>Evaluator 4</t>
  </si>
  <si>
    <t>Evaluator 5</t>
  </si>
  <si>
    <t>Evaluator 6</t>
  </si>
  <si>
    <t>Evaluator 7</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</si>
  <si>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</si>
  <si>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</si>
  <si>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</si>
  <si>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</si>
  <si>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</si>
  <si>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</si>
  <si>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</si>
  <si>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</si>
  <si>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</si>
  <si>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</si>
  <si>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</si>
  <si>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</si>
  <si>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</si>
  <si>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Summary</t>
  </si>
  <si>
    <t>updated 11/17</t>
  </si>
  <si>
    <t>RFP783-23007 Disaster Restoration and Emergency Recovery Services</t>
  </si>
  <si>
    <t>Belfor Property</t>
  </si>
  <si>
    <t>Blackmon</t>
  </si>
  <si>
    <t>Cotton USA</t>
  </si>
  <si>
    <t>Lemoine</t>
  </si>
  <si>
    <t>Criteria 6 (HUB)</t>
  </si>
  <si>
    <t>Total (technical only</t>
  </si>
  <si>
    <t>Non Technical (Cost)</t>
  </si>
  <si>
    <t>University of Houston Evaluation Matrix $1 Million+</t>
  </si>
  <si>
    <t>Name</t>
  </si>
  <si>
    <t>Evaluation Due Date</t>
  </si>
  <si>
    <t>3/14/23 @ 12:00 M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</si>
  <si>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</si>
  <si>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</si>
  <si>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</si>
  <si>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</si>
  <si>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</si>
  <si>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</si>
  <si>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</si>
  <si>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</si>
  <si>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</si>
  <si>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</si>
  <si>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Respondent’s qualifications and experience with a focus on disaster restoration and emergency response completed for the University of Houston System (including any component university) or other institutions of higher education</t>
  </si>
  <si>
    <t>Respondent’s qualifications and experience of Proposed Emergency Response Team</t>
  </si>
  <si>
    <t>Respondent’s emergency response and execution plan</t>
  </si>
  <si>
    <t>Respondent’s safety management program</t>
  </si>
  <si>
    <t>**ONLY HUB WILL EVALUATE -  EVERYONE ELSE LEAVE BLANK**
Respondent’s Past HUB/MBE/WBE Goal Attainment and Quality of Procedures for UHS HUB Goal Attainment on this Project</t>
  </si>
  <si>
    <t>Points (1-5)</t>
  </si>
  <si>
    <t xml:space="preserve">Committee Members: </t>
  </si>
  <si>
    <t>Updated: 10/19</t>
  </si>
  <si>
    <t>**ONLY THE PM WILL EVALUATE COST - EVERYONE ELSE LEAVE BLANK** 
Respondent’s credentials and service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</si>
</sst>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1"/>
      <color rgb="FF0070C0"/>
      <name val="Arial"/>
      <family val="2"/>
    </font>
    <font>
      <sz val="11"/>
      <color rgb="FF0070C0"/>
      <name val="Arial"/>
      <family val="2"/>
    </font>
    <font>
      <sz val="12"/>
      <color rgb="FF0070C0"/>
      <name val="Arial"/>
      <family val="2"/>
    </font>
    <font>
      <b/>
      <sz val="12"/>
      <color rgb="FF0070C0"/>
      <name val="Arial"/>
      <family val="2"/>
    </font>
    <font>
      <sz val="9"/>
      <color rgb="FF0070C0"/>
      <name val="Arial"/>
      <family val="2"/>
    </font>
    <font>
      <b/>
      <sz val="9"/>
      <color rgb="FF0070C0"/>
      <name val="Arial"/>
      <family val="2"/>
    </font>
    <font>
      <sz val="10"/>
      <color rgb="FF0070C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4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40">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5" fillId="0" borderId="0"/>
    <xf numFmtId="0" fontId="15" fillId="2" borderId="17" applyNumberFormat="0" applyFont="0" applyAlignment="0" applyProtection="0"/>
    <xf numFmtId="0" fontId="30" fillId="21" borderId="22" applyNumberFormat="0" applyAlignment="0" applyProtection="0"/>
    <xf numFmtId="0" fontId="27" fillId="8" borderId="20" applyNumberFormat="0" applyAlignment="0" applyProtection="0"/>
    <xf numFmtId="0" fontId="32" fillId="0" borderId="23" applyNumberFormat="0" applyFill="0" applyAlignment="0" applyProtection="0"/>
    <xf numFmtId="0" fontId="32" fillId="0" borderId="19" applyNumberFormat="0" applyFill="0" applyAlignment="0" applyProtection="0"/>
    <xf numFmtId="0" fontId="20" fillId="21" borderId="20" applyNumberFormat="0" applyAlignment="0" applyProtection="0"/>
    <xf numFmtId="0" fontId="15" fillId="2" borderId="1" applyNumberFormat="0" applyFont="0" applyAlignment="0" applyProtection="0"/>
    <xf numFmtId="0" fontId="3" fillId="0" borderId="0"/>
    <xf numFmtId="0" fontId="30" fillId="21" borderId="18" applyNumberFormat="0" applyAlignment="0" applyProtection="0"/>
    <xf numFmtId="0" fontId="30" fillId="21" borderId="18" applyNumberFormat="0" applyAlignment="0" applyProtection="0"/>
    <xf numFmtId="0" fontId="20" fillId="21" borderId="16" applyNumberFormat="0" applyAlignment="0" applyProtection="0"/>
    <xf numFmtId="0" fontId="15" fillId="2" borderId="17" applyNumberFormat="0" applyFont="0" applyAlignment="0" applyProtection="0"/>
    <xf numFmtId="0" fontId="15" fillId="2" borderId="21" applyNumberFormat="0" applyFont="0" applyAlignment="0" applyProtection="0"/>
    <xf numFmtId="0" fontId="20" fillId="21" borderId="20" applyNumberFormat="0" applyAlignment="0" applyProtection="0"/>
    <xf numFmtId="0" fontId="32" fillId="0" borderId="19" applyNumberFormat="0" applyFill="0" applyAlignment="0" applyProtection="0"/>
    <xf numFmtId="0" fontId="27" fillId="8" borderId="20" applyNumberFormat="0" applyAlignment="0" applyProtection="0"/>
    <xf numFmtId="0" fontId="27" fillId="8" borderId="16" applyNumberFormat="0" applyAlignment="0" applyProtection="0"/>
    <xf numFmtId="0" fontId="15" fillId="2" borderId="17" applyNumberFormat="0" applyFont="0" applyAlignment="0" applyProtection="0"/>
    <xf numFmtId="0" fontId="27" fillId="8" borderId="16" applyNumberFormat="0" applyAlignment="0" applyProtection="0"/>
    <xf numFmtId="0" fontId="20" fillId="21" borderId="16" applyNumberFormat="0" applyAlignment="0" applyProtection="0"/>
    <xf numFmtId="9" fontId="3" fillId="0" borderId="0" applyFont="0" applyFill="0" applyBorder="0" applyAlignment="0" applyProtection="0"/>
    <xf numFmtId="0" fontId="15" fillId="2" borderId="21" applyNumberFormat="0" applyFont="0" applyAlignment="0" applyProtection="0"/>
    <xf numFmtId="0" fontId="30" fillId="21" borderId="22" applyNumberFormat="0" applyAlignment="0" applyProtection="0"/>
    <xf numFmtId="0" fontId="32" fillId="0" borderId="23" applyNumberFormat="0" applyFill="0" applyAlignment="0" applyProtection="0"/>
    <xf numFmtId="0" fontId="15" fillId="2" borderId="21" applyNumberFormat="0" applyFont="0" applyAlignment="0" applyProtection="0"/>
    <xf numFmtId="0" fontId="2" fillId="0" borderId="0"/>
    <xf numFmtId="0" fontId="32" fillId="0" borderId="27" applyNumberFormat="0" applyFill="0" applyAlignment="0" applyProtection="0"/>
    <xf numFmtId="0" fontId="30" fillId="21" borderId="26" applyNumberFormat="0" applyAlignment="0" applyProtection="0"/>
    <xf numFmtId="0" fontId="27" fillId="8" borderId="24" applyNumberFormat="0" applyAlignment="0" applyProtection="0"/>
    <xf numFmtId="0" fontId="20" fillId="21" borderId="24" applyNumberFormat="0" applyAlignment="0" applyProtection="0"/>
    <xf numFmtId="0" fontId="15" fillId="2" borderId="25" applyNumberFormat="0" applyFont="0" applyAlignment="0" applyProtection="0"/>
    <xf numFmtId="0" fontId="2" fillId="0" borderId="0"/>
    <xf numFmtId="0" fontId="15" fillId="2" borderId="25" applyNumberFormat="0" applyFont="0" applyAlignment="0" applyProtection="0"/>
    <xf numFmtId="0" fontId="32" fillId="0" borderId="27" applyNumberFormat="0" applyFill="0" applyAlignment="0" applyProtection="0"/>
    <xf numFmtId="0" fontId="30" fillId="21" borderId="26" applyNumberFormat="0" applyAlignment="0" applyProtection="0"/>
    <xf numFmtId="0" fontId="27" fillId="8" borderId="24" applyNumberFormat="0" applyAlignment="0" applyProtection="0"/>
    <xf numFmtId="0" fontId="20" fillId="21" borderId="24" applyNumberFormat="0" applyAlignment="0" applyProtection="0"/>
    <xf numFmtId="9" fontId="2" fillId="0" borderId="0" applyFont="0" applyFill="0" applyBorder="0" applyAlignment="0" applyProtection="0"/>
    <xf numFmtId="0" fontId="15" fillId="2" borderId="25" applyNumberFormat="0" applyFont="0" applyAlignment="0" applyProtection="0"/>
    <xf numFmtId="0" fontId="1" fillId="0" borderId="0"/>
    <xf numFmtId="0" fontId="52" fillId="0" borderId="0" applyNumberFormat="0" applyFill="0" applyBorder="0" applyAlignment="0" applyProtection="0"/>
  </cellStyleXfs>
  <cellXfs count="103">
    <xf numFmtId="0" fontId="0" fillId="0" borderId="0" xfId="0"/>
    <xf numFmtId="0" fontId="13" fillId="0" borderId="0" xfId="0" applyFont="1"/>
    <xf numFmtId="0" fontId="15" fillId="0" borderId="0" xfId="0" applyFont="1"/>
    <xf numFmtId="0" fontId="13" fillId="0" borderId="0" xfId="0" applyFont="1" applyAlignment="1">
      <alignment horizontal="left"/>
    </xf>
    <xf numFmtId="0" fontId="36" fillId="0" borderId="0" xfId="0" applyFont="1"/>
    <xf numFmtId="0" fontId="37" fillId="0" borderId="0" xfId="0" applyFont="1"/>
    <xf numFmtId="0" fontId="38" fillId="0" borderId="0" xfId="0" applyFont="1"/>
    <xf numFmtId="0" fontId="36" fillId="0" borderId="10" xfId="47" applyFont="1" applyBorder="1" applyAlignment="1">
      <alignment horizontal="right"/>
    </xf>
    <xf numFmtId="0" fontId="38" fillId="0" borderId="10" xfId="47" applyFont="1" applyBorder="1" applyAlignment="1">
      <alignment horizontal="right"/>
    </xf>
    <xf numFmtId="0" fontId="39" fillId="0" borderId="10" xfId="47" applyFont="1" applyBorder="1" applyAlignment="1">
      <alignment horizontal="right"/>
    </xf>
    <xf numFmtId="0" fontId="39" fillId="0" borderId="0" xfId="0" applyFont="1"/>
    <xf numFmtId="0" fontId="40" fillId="0" borderId="0" xfId="0" applyFont="1" applyAlignment="1">
      <alignment horizontal="left"/>
    </xf>
    <xf numFmtId="0" fontId="40" fillId="25" borderId="0" xfId="0" applyFont="1" applyFill="1"/>
    <xf numFmtId="0" fontId="41" fillId="25" borderId="0" xfId="0" applyFont="1" applyFill="1"/>
    <xf numFmtId="0" fontId="13" fillId="25" borderId="0" xfId="0" applyFont="1" applyFill="1"/>
    <xf numFmtId="0" fontId="14" fillId="25" borderId="0" xfId="0" applyFont="1" applyFill="1"/>
    <xf numFmtId="0" fontId="13" fillId="25" borderId="0" xfId="0" applyFont="1" applyFill="1" applyAlignment="1">
      <alignment horizontal="left" vertical="center"/>
    </xf>
    <xf numFmtId="0" fontId="13" fillId="25" borderId="0" xfId="0" applyFont="1" applyFill="1" applyAlignment="1">
      <alignment horizontal="center" vertical="center"/>
    </xf>
    <xf numFmtId="0" fontId="14" fillId="25" borderId="11" xfId="0" applyFont="1" applyFill="1" applyBorder="1" applyAlignment="1">
      <alignment horizontal="left"/>
    </xf>
    <xf numFmtId="0" fontId="42" fillId="25" borderId="0" xfId="0" applyFont="1" applyFill="1"/>
    <xf numFmtId="0" fontId="15" fillId="0" borderId="0" xfId="98"/>
    <xf numFmtId="0" fontId="48" fillId="0" borderId="0" xfId="0" applyFont="1"/>
    <xf numFmtId="0" fontId="44" fillId="25" borderId="0" xfId="0" applyFont="1" applyFill="1"/>
    <xf numFmtId="0" fontId="14" fillId="26" borderId="12" xfId="0" applyFont="1" applyFill="1" applyBorder="1" applyAlignment="1">
      <alignment horizontal="left"/>
    </xf>
    <xf numFmtId="0" fontId="45" fillId="25" borderId="0" xfId="0" applyFont="1" applyFill="1"/>
    <xf numFmtId="0" fontId="49" fillId="0" borderId="0" xfId="98" applyFont="1"/>
    <xf numFmtId="0" fontId="47" fillId="0" borderId="10" xfId="47" applyFont="1" applyBorder="1" applyAlignment="1">
      <alignment horizontal="right"/>
    </xf>
    <xf numFmtId="0" fontId="47" fillId="0" borderId="0" xfId="0" applyFont="1"/>
    <xf numFmtId="0" fontId="43" fillId="25" borderId="0" xfId="0" applyFont="1" applyFill="1"/>
    <xf numFmtId="0" fontId="14" fillId="26" borderId="0" xfId="0" applyFont="1" applyFill="1"/>
    <xf numFmtId="0" fontId="46" fillId="25" borderId="0" xfId="0" applyFont="1" applyFill="1"/>
    <xf numFmtId="0" fontId="14" fillId="25" borderId="0" xfId="0" applyFont="1" applyFill="1" applyAlignment="1">
      <alignment horizontal="center" vertical="center"/>
    </xf>
    <xf numFmtId="0" fontId="45" fillId="25" borderId="0" xfId="0" applyFont="1" applyFill="1" applyAlignment="1">
      <alignment horizontal="center" vertical="center"/>
    </xf>
    <xf numFmtId="0" fontId="46" fillId="25" borderId="0" xfId="0" applyFont="1" applyFill="1" applyAlignment="1">
      <alignment horizontal="center" vertical="center"/>
    </xf>
    <xf numFmtId="4" fontId="14" fillId="25" borderId="11" xfId="0" applyNumberFormat="1" applyFont="1" applyFill="1" applyBorder="1" applyAlignment="1">
      <alignment horizontal="center" vertical="center"/>
    </xf>
    <xf numFmtId="0" fontId="35" fillId="24" borderId="13" xfId="0" applyFont="1" applyFill="1" applyBorder="1" applyAlignment="1">
      <alignment horizontal="center" vertical="center"/>
    </xf>
    <xf numFmtId="0" fontId="14" fillId="25" borderId="11" xfId="0" applyFont="1" applyFill="1" applyBorder="1" applyAlignment="1">
      <alignment horizontal="center" vertical="center"/>
    </xf>
    <xf numFmtId="4" fontId="14" fillId="26" borderId="12" xfId="0" applyNumberFormat="1" applyFont="1" applyFill="1" applyBorder="1" applyAlignment="1">
      <alignment horizontal="center" vertical="center"/>
    </xf>
    <xf numFmtId="0" fontId="35" fillId="26" borderId="15" xfId="0" applyFont="1" applyFill="1" applyBorder="1" applyAlignment="1">
      <alignment horizontal="center" vertical="center"/>
    </xf>
    <xf numFmtId="0" fontId="14" fillId="26" borderId="0" xfId="0" applyFont="1" applyFill="1" applyAlignment="1">
      <alignment horizontal="center" vertical="center"/>
    </xf>
    <xf numFmtId="0" fontId="14" fillId="26" borderId="12" xfId="0" applyFont="1" applyFill="1" applyBorder="1" applyAlignment="1">
      <alignment horizontal="center" vertical="center"/>
    </xf>
    <xf numFmtId="0" fontId="13" fillId="25" borderId="0" xfId="0" applyFont="1" applyFill="1" applyAlignment="1">
      <alignment horizontal="center" vertical="center" textRotation="90" wrapText="1"/>
    </xf>
    <xf numFmtId="0" fontId="34" fillId="24" borderId="14" xfId="0" applyFont="1" applyFill="1" applyBorder="1" applyAlignment="1">
      <alignment horizontal="center" vertical="center" textRotation="90"/>
    </xf>
    <xf numFmtId="0" fontId="13" fillId="25" borderId="0" xfId="98" applyFont="1" applyFill="1" applyAlignment="1">
      <alignment wrapText="1"/>
    </xf>
    <xf numFmtId="0" fontId="15" fillId="25" borderId="0" xfId="98" applyFill="1"/>
    <xf numFmtId="0" fontId="14" fillId="25" borderId="0" xfId="98" applyFont="1" applyFill="1"/>
    <xf numFmtId="0" fontId="51" fillId="25" borderId="0" xfId="138" applyFont="1" applyFill="1" applyAlignment="1">
      <alignment horizontal="left"/>
    </xf>
    <xf numFmtId="0" fontId="50" fillId="25" borderId="0" xfId="138" applyFont="1" applyFill="1"/>
    <xf numFmtId="0" fontId="53" fillId="25" borderId="0" xfId="139" applyFont="1" applyFill="1" applyAlignment="1">
      <alignment wrapText="1"/>
    </xf>
    <xf numFmtId="0" fontId="15" fillId="27" borderId="31" xfId="98" applyFill="1" applyBorder="1" applyAlignment="1" applyProtection="1">
      <alignment horizontal="center" wrapText="1"/>
      <protection locked="0"/>
    </xf>
    <xf numFmtId="0" fontId="53" fillId="25" borderId="0" xfId="139" applyFont="1" applyFill="1" applyAlignment="1">
      <alignment horizontal="left"/>
    </xf>
    <xf numFmtId="0" fontId="53" fillId="25" borderId="0" xfId="139" applyFont="1" applyFill="1" applyAlignment="1"/>
    <xf numFmtId="0" fontId="15" fillId="25" borderId="0" xfId="98" applyFill="1" applyAlignment="1">
      <alignment horizontal="center"/>
    </xf>
    <xf numFmtId="0" fontId="56" fillId="25" borderId="0" xfId="98" applyFont="1" applyFill="1" applyAlignment="1">
      <alignment wrapText="1"/>
    </xf>
    <xf numFmtId="0" fontId="56" fillId="25" borderId="0" xfId="98" applyFont="1" applyFill="1" applyAlignment="1">
      <alignment horizontal="center" wrapText="1"/>
    </xf>
    <xf numFmtId="0" fontId="37" fillId="25" borderId="11" xfId="98" applyFont="1" applyFill="1" applyBorder="1" applyAlignment="1">
      <alignment wrapText="1"/>
    </xf>
    <xf numFmtId="0" fontId="37" fillId="25" borderId="12" xfId="98" applyFont="1" applyFill="1" applyBorder="1" applyAlignment="1">
      <alignment wrapText="1"/>
    </xf>
    <xf numFmtId="0" fontId="15" fillId="29" borderId="0" xfId="98" applyFill="1"/>
    <xf numFmtId="0" fontId="15" fillId="29" borderId="40" xfId="98" applyFill="1" applyBorder="1"/>
    <xf numFmtId="0" fontId="15" fillId="25" borderId="10" xfId="98" applyFill="1" applyBorder="1"/>
    <xf numFmtId="0" fontId="57" fillId="25" borderId="0" xfId="98" applyFont="1" applyFill="1"/>
    <xf numFmtId="0" fontId="15" fillId="25" borderId="0" xfId="98" applyFill="1" applyAlignment="1">
      <alignment wrapText="1"/>
    </xf>
    <xf numFmtId="0" fontId="58" fillId="25" borderId="0" xfId="138" applyFont="1" applyFill="1" applyAlignment="1">
      <alignment horizontal="left"/>
    </xf>
    <xf numFmtId="0" fontId="37" fillId="25" borderId="0" xfId="98" applyFont="1" applyFill="1"/>
    <xf numFmtId="0" fontId="52" fillId="25" borderId="0" xfId="139" applyFill="1"/>
    <xf numFmtId="0" fontId="42" fillId="25" borderId="0" xfId="98" applyFont="1" applyFill="1"/>
    <xf numFmtId="0" fontId="38" fillId="0" borderId="10" xfId="47" applyFont="1" applyBorder="1" applyAlignment="1">
      <alignment horizontal="left"/>
    </xf>
    <xf numFmtId="0" fontId="37" fillId="0" borderId="0" xfId="0" applyFont="1" applyAlignment="1">
      <alignment horizontal="left"/>
    </xf>
    <xf numFmtId="0" fontId="40" fillId="25" borderId="0" xfId="0" applyFont="1" applyFill="1" applyAlignment="1">
      <alignment horizontal="center" vertical="center"/>
    </xf>
    <xf numFmtId="0" fontId="40" fillId="25" borderId="0" xfId="0" applyFont="1" applyFill="1" applyAlignment="1">
      <alignment horizontal="left"/>
    </xf>
    <xf numFmtId="0" fontId="15" fillId="0" borderId="15" xfId="98" applyBorder="1" applyAlignment="1" applyProtection="1">
      <alignment horizontal="center"/>
      <protection locked="0"/>
    </xf>
    <xf numFmtId="0" fontId="15" fillId="0" borderId="12" xfId="98" applyBorder="1" applyAlignment="1" applyProtection="1">
      <alignment horizontal="center"/>
      <protection locked="0"/>
    </xf>
    <xf numFmtId="0" fontId="15" fillId="0" borderId="39" xfId="98" applyBorder="1" applyAlignment="1" applyProtection="1">
      <alignment horizontal="center"/>
      <protection locked="0"/>
    </xf>
    <xf numFmtId="0" fontId="15" fillId="27" borderId="15" xfId="98" applyFill="1" applyBorder="1" applyAlignment="1" applyProtection="1">
      <alignment horizontal="center"/>
      <protection locked="0"/>
    </xf>
    <xf numFmtId="0" fontId="15" fillId="27" borderId="12" xfId="98" applyFill="1" applyBorder="1" applyAlignment="1" applyProtection="1">
      <alignment horizontal="center"/>
      <protection locked="0"/>
    </xf>
    <xf numFmtId="0" fontId="15" fillId="27" borderId="39" xfId="98" applyFill="1" applyBorder="1" applyAlignment="1" applyProtection="1">
      <alignment horizontal="center"/>
      <protection locked="0"/>
    </xf>
    <xf numFmtId="0" fontId="15" fillId="0" borderId="13" xfId="98" applyBorder="1" applyAlignment="1" applyProtection="1">
      <alignment horizontal="center"/>
      <protection locked="0"/>
    </xf>
    <xf numFmtId="0" fontId="15" fillId="0" borderId="11" xfId="98" applyBorder="1" applyAlignment="1" applyProtection="1">
      <alignment horizontal="center"/>
      <protection locked="0"/>
    </xf>
    <xf numFmtId="0" fontId="15" fillId="0" borderId="38" xfId="98" applyBorder="1" applyAlignment="1" applyProtection="1">
      <alignment horizontal="center"/>
      <protection locked="0"/>
    </xf>
    <xf numFmtId="0" fontId="15" fillId="27" borderId="13" xfId="98" applyFill="1" applyBorder="1" applyAlignment="1" applyProtection="1">
      <alignment horizontal="center"/>
      <protection locked="0"/>
    </xf>
    <xf numFmtId="0" fontId="15" fillId="27" borderId="11" xfId="98" applyFill="1" applyBorder="1" applyAlignment="1" applyProtection="1">
      <alignment horizontal="center"/>
      <protection locked="0"/>
    </xf>
    <xf numFmtId="0" fontId="15" fillId="27" borderId="38" xfId="98" applyFill="1" applyBorder="1" applyAlignment="1" applyProtection="1">
      <alignment horizontal="center"/>
      <protection locked="0"/>
    </xf>
    <xf numFmtId="0" fontId="56" fillId="24" borderId="35" xfId="98" applyFont="1" applyFill="1" applyBorder="1" applyAlignment="1">
      <alignment horizontal="center" wrapText="1"/>
    </xf>
    <xf numFmtId="0" fontId="56" fillId="24" borderId="36" xfId="98" applyFont="1" applyFill="1" applyBorder="1" applyAlignment="1">
      <alignment horizontal="center" wrapText="1"/>
    </xf>
    <xf numFmtId="0" fontId="56" fillId="24" borderId="37" xfId="98" applyFont="1" applyFill="1" applyBorder="1" applyAlignment="1">
      <alignment horizontal="center" wrapText="1"/>
    </xf>
    <xf numFmtId="0" fontId="54" fillId="28" borderId="32" xfId="98" applyFont="1" applyFill="1" applyBorder="1" applyAlignment="1">
      <alignment horizontal="left"/>
    </xf>
    <xf numFmtId="0" fontId="54" fillId="28" borderId="33" xfId="98" applyFont="1" applyFill="1" applyBorder="1" applyAlignment="1">
      <alignment horizontal="left"/>
    </xf>
    <xf numFmtId="0" fontId="54" fillId="28" borderId="34" xfId="98" applyFont="1" applyFill="1" applyBorder="1" applyAlignment="1">
      <alignment horizontal="left"/>
    </xf>
    <xf numFmtId="0" fontId="55" fillId="25" borderId="32" xfId="98" applyFont="1" applyFill="1" applyBorder="1" applyAlignment="1">
      <alignment horizontal="center" vertical="center" wrapText="1"/>
    </xf>
    <xf numFmtId="0" fontId="56" fillId="25" borderId="33" xfId="98" applyFont="1" applyFill="1" applyBorder="1" applyAlignment="1">
      <alignment horizontal="center" vertical="center" wrapText="1"/>
    </xf>
    <xf numFmtId="0" fontId="56" fillId="25" borderId="34" xfId="98" applyFont="1" applyFill="1" applyBorder="1" applyAlignment="1">
      <alignment horizontal="center" vertical="center" wrapText="1"/>
    </xf>
    <xf numFmtId="0" fontId="56" fillId="25" borderId="32" xfId="98" applyFont="1" applyFill="1" applyBorder="1" applyAlignment="1">
      <alignment horizontal="center" vertical="center" wrapText="1"/>
    </xf>
    <xf numFmtId="0" fontId="55" fillId="25" borderId="33" xfId="98" applyFont="1" applyFill="1" applyBorder="1" applyAlignment="1">
      <alignment horizontal="center" vertical="center" wrapText="1"/>
    </xf>
    <xf numFmtId="0" fontId="55" fillId="25" borderId="34" xfId="98" applyFont="1" applyFill="1" applyBorder="1" applyAlignment="1">
      <alignment horizontal="center" vertical="center" wrapText="1"/>
    </xf>
    <xf numFmtId="0" fontId="53" fillId="25" borderId="0" xfId="139" applyFont="1" applyFill="1" applyAlignment="1">
      <alignment horizontal="left"/>
    </xf>
    <xf numFmtId="0" fontId="37" fillId="25" borderId="0" xfId="98" applyFont="1" applyFill="1" applyAlignment="1">
      <alignment horizontal="left" wrapText="1"/>
    </xf>
    <xf numFmtId="0" fontId="13" fillId="25" borderId="0" xfId="98" applyFont="1" applyFill="1" applyAlignment="1">
      <alignment horizontal="left" wrapText="1"/>
    </xf>
    <xf numFmtId="0" fontId="13" fillId="0" borderId="0" xfId="98" applyFont="1" applyAlignment="1">
      <alignment horizontal="left"/>
    </xf>
    <xf numFmtId="0" fontId="15" fillId="27" borderId="28" xfId="138" applyFont="1" applyFill="1" applyBorder="1" applyAlignment="1" applyProtection="1">
      <alignment horizontal="center"/>
      <protection locked="0"/>
    </xf>
    <xf numFmtId="0" fontId="15" fillId="27" borderId="29" xfId="138" applyFont="1" applyFill="1" applyBorder="1" applyAlignment="1" applyProtection="1">
      <alignment horizontal="center"/>
      <protection locked="0"/>
    </xf>
    <xf numFmtId="0" fontId="15" fillId="27" borderId="30" xfId="138" applyFont="1" applyFill="1" applyBorder="1" applyAlignment="1" applyProtection="1">
      <alignment horizontal="center"/>
      <protection locked="0"/>
    </xf>
    <xf numFmtId="164" fontId="50" fillId="0" borderId="0" xfId="138" applyNumberFormat="1" applyFont="1" applyAlignment="1">
      <alignment horizontal="center"/>
    </xf>
    <xf numFmtId="0" fontId="53" fillId="25" borderId="0" xfId="139" applyFont="1" applyFill="1" applyAlignment="1">
      <alignment horizontal="left" wrapText="1"/>
    </xf>
  </cellXfs>
  <cellStyles count="14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09" xr:uid="{00000000-0005-0000-0000-000032000000}"/>
    <cellStyle name="Calculation 2 3" xfId="112" xr:uid="{00000000-0005-0000-0000-000032000000}"/>
    <cellStyle name="Calculation 2 4" xfId="128" xr:uid="{00000000-0005-0000-0000-000032000000}"/>
    <cellStyle name="Calculation 3" xfId="31" xr:uid="{00000000-0005-0000-0000-000033000000}"/>
    <cellStyle name="Calculation 3 2" xfId="118" xr:uid="{00000000-0005-0000-0000-000033000000}"/>
    <cellStyle name="Calculation 3 3" xfId="104" xr:uid="{00000000-0005-0000-0000-000033000000}"/>
    <cellStyle name="Calculation 3 4" xfId="135"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39" xr:uid="{9C64EBE0-B3CD-46D2-9519-3B07F4B6C773}"/>
    <cellStyle name="Input 2" xfId="81" xr:uid="{00000000-0005-0000-0000-000043000000}"/>
    <cellStyle name="Input 2 2" xfId="115" xr:uid="{00000000-0005-0000-0000-000043000000}"/>
    <cellStyle name="Input 2 3" xfId="101" xr:uid="{00000000-0005-0000-0000-000043000000}"/>
    <cellStyle name="Input 2 4" xfId="127" xr:uid="{00000000-0005-0000-0000-000043000000}"/>
    <cellStyle name="Input 3" xfId="39" xr:uid="{00000000-0005-0000-0000-000044000000}"/>
    <cellStyle name="Input 3 2" xfId="117" xr:uid="{00000000-0005-0000-0000-000044000000}"/>
    <cellStyle name="Input 3 3" xfId="114" xr:uid="{00000000-0005-0000-0000-000044000000}"/>
    <cellStyle name="Input 3 4" xfId="134"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6" xr:uid="{00000000-0005-0000-0000-00004C000000}"/>
    <cellStyle name="Normal 4 11" xfId="130" xr:uid="{00000000-0005-0000-0000-00004C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00000000-0005-0000-0000-00004D000000}"/>
    <cellStyle name="Normal 6" xfId="97" xr:uid="{00000000-0005-0000-0000-000090000000}"/>
    <cellStyle name="Normal 7" xfId="124" xr:uid="{00000000-0005-0000-0000-0000AB000000}"/>
    <cellStyle name="Normal 8" xfId="138" xr:uid="{0CC85204-966F-49F7-A632-B68D9FCF65B9}"/>
    <cellStyle name="Note 2" xfId="5" xr:uid="{00000000-0005-0000-0000-000056000000}"/>
    <cellStyle name="Note 2 2" xfId="110" xr:uid="{00000000-0005-0000-0000-00004E000000}"/>
    <cellStyle name="Note 2 3" xfId="120" xr:uid="{00000000-0005-0000-0000-00004E000000}"/>
    <cellStyle name="Note 2 4" xfId="131" xr:uid="{00000000-0005-0000-0000-00004E000000}"/>
    <cellStyle name="Note 3" xfId="89" xr:uid="{00000000-0005-0000-0000-000057000000}"/>
    <cellStyle name="Note 3 2" xfId="116" xr:uid="{00000000-0005-0000-0000-00004F000000}"/>
    <cellStyle name="Note 3 3" xfId="123" xr:uid="{00000000-0005-0000-0000-00004F000000}"/>
    <cellStyle name="Note 3 4" xfId="137" xr:uid="{00000000-0005-0000-0000-00004F000000}"/>
    <cellStyle name="Note 4" xfId="42" xr:uid="{00000000-0005-0000-0000-000058000000}"/>
    <cellStyle name="Note 4 2" xfId="105" xr:uid="{00000000-0005-0000-0000-000050000000}"/>
    <cellStyle name="Note 4 3" xfId="99" xr:uid="{00000000-0005-0000-0000-000050000000}"/>
    <cellStyle name="Note 4 4" xfId="111" xr:uid="{00000000-0005-0000-0000-000050000000}"/>
    <cellStyle name="Note 4 5" xfId="129" xr:uid="{00000000-0005-0000-0000-000050000000}"/>
    <cellStyle name="Output 2" xfId="84" xr:uid="{00000000-0005-0000-0000-000059000000}"/>
    <cellStyle name="Output 2 2" xfId="108" xr:uid="{00000000-0005-0000-0000-000051000000}"/>
    <cellStyle name="Output 2 3" xfId="121" xr:uid="{00000000-0005-0000-0000-000051000000}"/>
    <cellStyle name="Output 2 4" xfId="126" xr:uid="{00000000-0005-0000-0000-000051000000}"/>
    <cellStyle name="Output 3" xfId="43" xr:uid="{00000000-0005-0000-0000-00005A000000}"/>
    <cellStyle name="Output 3 2" xfId="107" xr:uid="{00000000-0005-0000-0000-000052000000}"/>
    <cellStyle name="Output 3 3" xfId="100" xr:uid="{00000000-0005-0000-0000-000052000000}"/>
    <cellStyle name="Output 3 4" xfId="133" xr:uid="{00000000-0005-0000-0000-000052000000}"/>
    <cellStyle name="Percent 2" xfId="119" xr:uid="{00000000-0005-0000-0000-000094000000}"/>
    <cellStyle name="Percent 3" xfId="136" xr:uid="{00000000-0005-0000-0000-0000AD000000}"/>
    <cellStyle name="Title 2" xfId="85" xr:uid="{00000000-0005-0000-0000-00005B000000}"/>
    <cellStyle name="Title 3" xfId="44" xr:uid="{00000000-0005-0000-0000-00005C000000}"/>
    <cellStyle name="Total 2" xfId="86" xr:uid="{00000000-0005-0000-0000-00005D000000}"/>
    <cellStyle name="Total 2 2" xfId="103" xr:uid="{00000000-0005-0000-0000-000056000000}"/>
    <cellStyle name="Total 2 3" xfId="122" xr:uid="{00000000-0005-0000-0000-000056000000}"/>
    <cellStyle name="Total 2 4" xfId="125" xr:uid="{00000000-0005-0000-0000-000056000000}"/>
    <cellStyle name="Total 3" xfId="45" xr:uid="{00000000-0005-0000-0000-00005E000000}"/>
    <cellStyle name="Total 3 2" xfId="113" xr:uid="{00000000-0005-0000-0000-000057000000}"/>
    <cellStyle name="Total 3 3" xfId="102" xr:uid="{00000000-0005-0000-0000-000057000000}"/>
    <cellStyle name="Total 3 4" xfId="132" xr:uid="{00000000-0005-0000-0000-000057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7A482D7D-F729-4715-A2ED-FF499A907541}"/>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
  <sheetViews>
    <sheetView workbookViewId="0">
      <selection activeCell="D3" sqref="D3:D7"/>
    </sheetView>
  </sheetViews>
  <sheetFormatPr defaultRowHeight="12.75" x14ac:dyDescent="0.2"/>
  <cols>
    <col min="1" max="3" width="9.42578125" customWidth="1"/>
    <col min="4" max="8" width="8.85546875" customWidth="1"/>
    <col min="9" max="9" width="13.5703125" bestFit="1" customWidth="1"/>
    <col min="10" max="10" width="17.42578125" bestFit="1" customWidth="1"/>
  </cols>
  <sheetData>
    <row r="1" spans="1:10" ht="15.75" x14ac:dyDescent="0.25">
      <c r="A1" s="11" t="s">
        <v>0</v>
      </c>
      <c r="B1" s="3"/>
      <c r="C1" s="3"/>
      <c r="D1" s="3"/>
      <c r="E1" s="1"/>
      <c r="F1" s="1"/>
      <c r="G1" s="1"/>
      <c r="H1" s="1"/>
      <c r="I1" s="1"/>
      <c r="J1" s="1"/>
    </row>
    <row r="2" spans="1:10" ht="15.75" x14ac:dyDescent="0.25">
      <c r="A2" s="1"/>
    </row>
    <row r="3" spans="1:10" s="2" customFormat="1" x14ac:dyDescent="0.2">
      <c r="A3" s="66"/>
      <c r="B3" s="66"/>
      <c r="C3" s="66"/>
      <c r="D3" s="26" t="s">
        <v>9</v>
      </c>
      <c r="E3" s="8" t="s">
        <v>10</v>
      </c>
      <c r="F3" s="8" t="s">
        <v>11</v>
      </c>
      <c r="G3" s="8" t="s">
        <v>12</v>
      </c>
      <c r="H3" s="8" t="s">
        <v>13</v>
      </c>
      <c r="I3" s="7" t="s">
        <v>29</v>
      </c>
      <c r="J3" s="9" t="s">
        <v>30</v>
      </c>
    </row>
    <row r="4" spans="1:10" x14ac:dyDescent="0.2">
      <c r="A4" s="67" t="s">
        <v>25</v>
      </c>
      <c r="B4" s="67"/>
      <c r="C4" s="67"/>
      <c r="D4" s="27">
        <f>'7'!D4</f>
        <v>22.200000000000003</v>
      </c>
      <c r="E4" s="20">
        <v>12</v>
      </c>
      <c r="F4" s="20">
        <v>16</v>
      </c>
      <c r="G4" s="20">
        <v>12</v>
      </c>
      <c r="H4" s="20">
        <v>4</v>
      </c>
      <c r="I4" s="4">
        <f>HUB!I4</f>
        <v>0</v>
      </c>
      <c r="J4" s="10">
        <f>SUM(E4:I4)</f>
        <v>44</v>
      </c>
    </row>
    <row r="5" spans="1:10" x14ac:dyDescent="0.2">
      <c r="A5" s="67" t="s">
        <v>26</v>
      </c>
      <c r="B5" s="67"/>
      <c r="C5" s="67"/>
      <c r="D5" s="27">
        <f>'7'!D5</f>
        <v>25.200000000000003</v>
      </c>
      <c r="E5" s="20">
        <v>20</v>
      </c>
      <c r="F5" s="20">
        <v>20</v>
      </c>
      <c r="G5" s="20">
        <v>12</v>
      </c>
      <c r="H5" s="20">
        <v>4</v>
      </c>
      <c r="I5" s="4">
        <f>HUB!I5</f>
        <v>0</v>
      </c>
      <c r="J5" s="10">
        <f t="shared" ref="J5:J7" si="0">SUM(E5:I5)</f>
        <v>56</v>
      </c>
    </row>
    <row r="6" spans="1:10" x14ac:dyDescent="0.2">
      <c r="A6" s="67" t="s">
        <v>27</v>
      </c>
      <c r="B6" s="67"/>
      <c r="C6" s="67"/>
      <c r="D6" s="27">
        <f>'7'!D6</f>
        <v>26.400000000000002</v>
      </c>
      <c r="E6" s="20">
        <v>20</v>
      </c>
      <c r="F6" s="20">
        <v>20</v>
      </c>
      <c r="G6" s="20">
        <v>12</v>
      </c>
      <c r="H6" s="20">
        <v>4</v>
      </c>
      <c r="I6" s="4">
        <f>HUB!I6</f>
        <v>9.1999999999999993</v>
      </c>
      <c r="J6" s="10">
        <f t="shared" si="0"/>
        <v>65.2</v>
      </c>
    </row>
    <row r="7" spans="1:10" x14ac:dyDescent="0.2">
      <c r="A7" s="67" t="s">
        <v>28</v>
      </c>
      <c r="B7" s="67"/>
      <c r="C7" s="67"/>
      <c r="D7" s="27">
        <f>'7'!D7</f>
        <v>19.799999999999997</v>
      </c>
      <c r="E7" s="20">
        <v>20</v>
      </c>
      <c r="F7" s="20">
        <v>20</v>
      </c>
      <c r="G7" s="20">
        <v>9</v>
      </c>
      <c r="H7" s="20">
        <v>3</v>
      </c>
      <c r="I7" s="4">
        <f>HUB!I7</f>
        <v>10</v>
      </c>
      <c r="J7" s="10">
        <f t="shared" si="0"/>
        <v>62</v>
      </c>
    </row>
  </sheetData>
  <mergeCells count="5">
    <mergeCell ref="A3:C3"/>
    <mergeCell ref="A7:C7"/>
    <mergeCell ref="A6:C6"/>
    <mergeCell ref="A4:C4"/>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5D05F-91E2-49F0-BDD0-49BE00D991DC}">
  <dimension ref="A1:S49"/>
  <sheetViews>
    <sheetView tabSelected="1" zoomScaleNormal="100" workbookViewId="0">
      <selection activeCell="H26" sqref="H26"/>
    </sheetView>
  </sheetViews>
  <sheetFormatPr defaultRowHeight="12.75" x14ac:dyDescent="0.2"/>
  <cols>
    <col min="1" max="1" width="20.7109375" style="44" customWidth="1"/>
    <col min="2" max="19" width="9.5703125" style="44" customWidth="1"/>
    <col min="20" max="16384" width="9.140625" style="44"/>
  </cols>
  <sheetData>
    <row r="1" spans="1:19" ht="15.75" customHeight="1" x14ac:dyDescent="0.25">
      <c r="A1" s="96" t="s">
        <v>32</v>
      </c>
      <c r="B1" s="96"/>
      <c r="C1" s="96"/>
      <c r="D1" s="96"/>
      <c r="E1" s="96"/>
      <c r="F1" s="96"/>
      <c r="G1" s="96"/>
      <c r="H1" s="96"/>
      <c r="I1" s="96"/>
      <c r="J1" s="43"/>
    </row>
    <row r="2" spans="1:19" ht="15.75" x14ac:dyDescent="0.25">
      <c r="A2" s="97" t="s">
        <v>24</v>
      </c>
      <c r="B2" s="97"/>
      <c r="C2" s="97"/>
      <c r="D2" s="97"/>
      <c r="E2" s="97"/>
      <c r="F2" s="97"/>
      <c r="G2" s="97"/>
      <c r="H2" s="97"/>
      <c r="I2" s="97"/>
      <c r="J2" s="45"/>
    </row>
    <row r="3" spans="1:19" x14ac:dyDescent="0.2">
      <c r="A3" s="46" t="s">
        <v>33</v>
      </c>
      <c r="B3" s="98"/>
      <c r="C3" s="99"/>
      <c r="D3" s="100"/>
    </row>
    <row r="4" spans="1:19" ht="15" customHeight="1" x14ac:dyDescent="0.2">
      <c r="A4" s="46" t="s">
        <v>34</v>
      </c>
      <c r="B4" s="101" t="s">
        <v>35</v>
      </c>
      <c r="C4" s="101"/>
      <c r="D4" s="101"/>
      <c r="E4" s="47"/>
    </row>
    <row r="5" spans="1:19" ht="20.25" customHeight="1" x14ac:dyDescent="0.25">
      <c r="A5" s="102" t="s">
        <v>36</v>
      </c>
      <c r="B5" s="102"/>
      <c r="C5" s="48"/>
      <c r="D5" s="48"/>
      <c r="E5" s="48"/>
      <c r="F5" s="48"/>
      <c r="G5" s="48"/>
    </row>
    <row r="6" spans="1:19" ht="27" customHeight="1" x14ac:dyDescent="0.2">
      <c r="A6" s="49"/>
      <c r="B6" s="95" t="s">
        <v>37</v>
      </c>
      <c r="C6" s="95"/>
      <c r="D6" s="95"/>
      <c r="E6" s="95"/>
      <c r="F6" s="95"/>
      <c r="G6" s="95"/>
      <c r="H6" s="95"/>
      <c r="I6" s="95"/>
    </row>
    <row r="7" spans="1:19" ht="20.25" customHeight="1" x14ac:dyDescent="0.25">
      <c r="A7" s="94" t="s">
        <v>38</v>
      </c>
      <c r="B7" s="94"/>
      <c r="C7" s="51"/>
      <c r="D7" s="50"/>
      <c r="E7" s="50"/>
      <c r="F7" s="50"/>
      <c r="G7" s="50"/>
    </row>
    <row r="8" spans="1:19" ht="27" customHeight="1" x14ac:dyDescent="0.2">
      <c r="A8" s="49"/>
      <c r="B8" s="95" t="s">
        <v>39</v>
      </c>
      <c r="C8" s="95"/>
      <c r="D8" s="95"/>
      <c r="E8" s="95"/>
      <c r="F8" s="95"/>
      <c r="G8" s="95"/>
      <c r="H8" s="95"/>
      <c r="I8" s="95"/>
    </row>
    <row r="9" spans="1:19" ht="15" customHeight="1" x14ac:dyDescent="0.2"/>
    <row r="10" spans="1:19" ht="15" customHeight="1" x14ac:dyDescent="0.2"/>
    <row r="11" spans="1:19" ht="11.25" customHeight="1" thickBot="1" x14ac:dyDescent="0.25"/>
    <row r="12" spans="1:19" s="52" customFormat="1" ht="13.5" thickBot="1" x14ac:dyDescent="0.25">
      <c r="B12" s="85" t="s">
        <v>40</v>
      </c>
      <c r="C12" s="86"/>
      <c r="D12" s="87"/>
      <c r="E12" s="85" t="s">
        <v>41</v>
      </c>
      <c r="F12" s="86"/>
      <c r="G12" s="87"/>
      <c r="H12" s="85" t="s">
        <v>42</v>
      </c>
      <c r="I12" s="86"/>
      <c r="J12" s="87"/>
      <c r="K12" s="85" t="s">
        <v>43</v>
      </c>
      <c r="L12" s="86"/>
      <c r="M12" s="87"/>
      <c r="N12" s="85" t="s">
        <v>44</v>
      </c>
      <c r="O12" s="86"/>
      <c r="P12" s="87"/>
      <c r="Q12" s="85" t="s">
        <v>45</v>
      </c>
      <c r="R12" s="86"/>
      <c r="S12" s="87"/>
    </row>
    <row r="13" spans="1:19" s="52" customFormat="1" ht="112.5" customHeight="1" x14ac:dyDescent="0.2">
      <c r="B13" s="88" t="s">
        <v>54</v>
      </c>
      <c r="C13" s="89"/>
      <c r="D13" s="90"/>
      <c r="E13" s="91" t="s">
        <v>46</v>
      </c>
      <c r="F13" s="89"/>
      <c r="G13" s="90"/>
      <c r="H13" s="91" t="s">
        <v>47</v>
      </c>
      <c r="I13" s="89"/>
      <c r="J13" s="90"/>
      <c r="K13" s="91" t="s">
        <v>48</v>
      </c>
      <c r="L13" s="89"/>
      <c r="M13" s="90"/>
      <c r="N13" s="91" t="s">
        <v>49</v>
      </c>
      <c r="O13" s="89"/>
      <c r="P13" s="90"/>
      <c r="Q13" s="88" t="s">
        <v>50</v>
      </c>
      <c r="R13" s="92"/>
      <c r="S13" s="93"/>
    </row>
    <row r="14" spans="1:19" s="54" customFormat="1" ht="11.25" customHeight="1" x14ac:dyDescent="0.2">
      <c r="A14" s="53"/>
      <c r="B14" s="82" t="s">
        <v>51</v>
      </c>
      <c r="C14" s="83"/>
      <c r="D14" s="84"/>
      <c r="E14" s="82" t="s">
        <v>51</v>
      </c>
      <c r="F14" s="83"/>
      <c r="G14" s="84"/>
      <c r="H14" s="82" t="s">
        <v>51</v>
      </c>
      <c r="I14" s="83"/>
      <c r="J14" s="84"/>
      <c r="K14" s="82" t="s">
        <v>51</v>
      </c>
      <c r="L14" s="83"/>
      <c r="M14" s="84"/>
      <c r="N14" s="82" t="s">
        <v>51</v>
      </c>
      <c r="O14" s="83"/>
      <c r="P14" s="84"/>
      <c r="Q14" s="82" t="s">
        <v>51</v>
      </c>
      <c r="R14" s="83"/>
      <c r="S14" s="84"/>
    </row>
    <row r="15" spans="1:19" s="54" customFormat="1" x14ac:dyDescent="0.2">
      <c r="A15" s="55" t="s">
        <v>25</v>
      </c>
      <c r="B15" s="76"/>
      <c r="C15" s="77"/>
      <c r="D15" s="78"/>
      <c r="E15" s="79"/>
      <c r="F15" s="80"/>
      <c r="G15" s="81"/>
      <c r="H15" s="79"/>
      <c r="I15" s="80"/>
      <c r="J15" s="81"/>
      <c r="K15" s="79"/>
      <c r="L15" s="80"/>
      <c r="M15" s="81"/>
      <c r="N15" s="79"/>
      <c r="O15" s="80"/>
      <c r="P15" s="81"/>
      <c r="Q15" s="76"/>
      <c r="R15" s="77"/>
      <c r="S15" s="78"/>
    </row>
    <row r="16" spans="1:19" s="54" customFormat="1" x14ac:dyDescent="0.2">
      <c r="A16" s="56" t="s">
        <v>26</v>
      </c>
      <c r="B16" s="70"/>
      <c r="C16" s="71"/>
      <c r="D16" s="72"/>
      <c r="E16" s="73"/>
      <c r="F16" s="74"/>
      <c r="G16" s="75"/>
      <c r="H16" s="73"/>
      <c r="I16" s="74"/>
      <c r="J16" s="75"/>
      <c r="K16" s="73"/>
      <c r="L16" s="74"/>
      <c r="M16" s="75"/>
      <c r="N16" s="73"/>
      <c r="O16" s="74"/>
      <c r="P16" s="75"/>
      <c r="Q16" s="70"/>
      <c r="R16" s="71"/>
      <c r="S16" s="72"/>
    </row>
    <row r="17" spans="1:19" s="54" customFormat="1" x14ac:dyDescent="0.2">
      <c r="A17" s="56" t="s">
        <v>27</v>
      </c>
      <c r="B17" s="70"/>
      <c r="C17" s="71"/>
      <c r="D17" s="72"/>
      <c r="E17" s="73"/>
      <c r="F17" s="74"/>
      <c r="G17" s="75"/>
      <c r="H17" s="73"/>
      <c r="I17" s="74"/>
      <c r="J17" s="75"/>
      <c r="K17" s="73"/>
      <c r="L17" s="74"/>
      <c r="M17" s="75"/>
      <c r="N17" s="73"/>
      <c r="O17" s="74"/>
      <c r="P17" s="75"/>
      <c r="Q17" s="70"/>
      <c r="R17" s="71"/>
      <c r="S17" s="72"/>
    </row>
    <row r="18" spans="1:19" s="54" customFormat="1" x14ac:dyDescent="0.2">
      <c r="A18" s="56" t="s">
        <v>28</v>
      </c>
      <c r="B18" s="70"/>
      <c r="C18" s="71"/>
      <c r="D18" s="72"/>
      <c r="E18" s="73"/>
      <c r="F18" s="74"/>
      <c r="G18" s="75"/>
      <c r="H18" s="73"/>
      <c r="I18" s="74"/>
      <c r="J18" s="75"/>
      <c r="K18" s="73"/>
      <c r="L18" s="74"/>
      <c r="M18" s="75"/>
      <c r="N18" s="73"/>
      <c r="O18" s="74"/>
      <c r="P18" s="75"/>
      <c r="Q18" s="70"/>
      <c r="R18" s="71"/>
      <c r="S18" s="72"/>
    </row>
    <row r="19" spans="1:19" s="58" customFormat="1" ht="7.5" customHeight="1" x14ac:dyDescent="0.2">
      <c r="A19" s="57"/>
      <c r="B19" s="57"/>
      <c r="C19" s="57"/>
      <c r="D19" s="57"/>
      <c r="E19" s="57"/>
      <c r="F19" s="57"/>
      <c r="G19" s="57"/>
      <c r="H19" s="57"/>
      <c r="I19" s="57"/>
      <c r="J19" s="57"/>
      <c r="K19" s="57"/>
      <c r="L19" s="57"/>
      <c r="M19" s="57"/>
      <c r="N19" s="57"/>
      <c r="O19" s="57"/>
      <c r="P19" s="57"/>
      <c r="Q19" s="57"/>
      <c r="R19" s="57"/>
      <c r="S19" s="57"/>
    </row>
    <row r="20" spans="1:19" s="59" customFormat="1" ht="6.75" customHeight="1" x14ac:dyDescent="0.2"/>
    <row r="22" spans="1:19" x14ac:dyDescent="0.2">
      <c r="A22" s="60"/>
      <c r="G22" s="61"/>
      <c r="H22" s="61"/>
    </row>
    <row r="23" spans="1:19" x14ac:dyDescent="0.2">
      <c r="A23" s="62" t="s">
        <v>52</v>
      </c>
      <c r="G23" s="61"/>
      <c r="H23" s="61"/>
      <c r="I23" s="61"/>
      <c r="J23" s="61"/>
    </row>
    <row r="24" spans="1:19" ht="15" x14ac:dyDescent="0.25">
      <c r="A24" s="63"/>
      <c r="B24" s="63"/>
      <c r="C24" s="63"/>
      <c r="D24" s="64"/>
      <c r="G24" s="61"/>
      <c r="H24" s="61"/>
      <c r="I24" s="61"/>
      <c r="J24" s="61"/>
    </row>
    <row r="25" spans="1:19" ht="15" x14ac:dyDescent="0.25">
      <c r="A25" s="63"/>
      <c r="B25" s="63"/>
      <c r="C25" s="63"/>
      <c r="D25" s="64"/>
      <c r="G25" s="61"/>
      <c r="H25" s="61"/>
      <c r="I25" s="61"/>
      <c r="J25" s="61"/>
    </row>
    <row r="26" spans="1:19" ht="15" x14ac:dyDescent="0.25">
      <c r="A26" s="63"/>
      <c r="B26" s="63"/>
      <c r="C26" s="63"/>
      <c r="D26" s="64"/>
      <c r="G26" s="61"/>
      <c r="H26" s="61"/>
      <c r="I26" s="61"/>
      <c r="J26" s="61"/>
    </row>
    <row r="27" spans="1:19" ht="15" x14ac:dyDescent="0.25">
      <c r="A27" s="63"/>
      <c r="B27" s="63"/>
      <c r="C27" s="63"/>
      <c r="D27" s="64"/>
      <c r="G27" s="61"/>
      <c r="H27" s="61"/>
      <c r="I27" s="61"/>
      <c r="J27" s="61"/>
    </row>
    <row r="28" spans="1:19" ht="15" x14ac:dyDescent="0.25">
      <c r="A28" s="63"/>
      <c r="B28" s="63"/>
      <c r="C28" s="63"/>
      <c r="D28" s="64"/>
      <c r="G28" s="61"/>
      <c r="H28" s="61"/>
      <c r="I28" s="61"/>
      <c r="J28" s="61"/>
    </row>
    <row r="29" spans="1:19" ht="15" x14ac:dyDescent="0.25">
      <c r="A29" s="63"/>
      <c r="B29" s="63"/>
      <c r="C29" s="63"/>
      <c r="D29" s="64"/>
      <c r="G29" s="61"/>
      <c r="H29" s="61"/>
      <c r="I29" s="61"/>
      <c r="J29" s="61"/>
    </row>
    <row r="30" spans="1:19" ht="15" x14ac:dyDescent="0.25">
      <c r="A30" s="63"/>
      <c r="B30" s="63"/>
      <c r="C30" s="63"/>
      <c r="D30" s="64"/>
      <c r="G30" s="61"/>
      <c r="H30" s="61"/>
      <c r="I30" s="61"/>
      <c r="J30" s="61"/>
    </row>
    <row r="31" spans="1:19" ht="15" x14ac:dyDescent="0.25">
      <c r="D31" s="64"/>
      <c r="I31" s="61"/>
      <c r="J31" s="61"/>
      <c r="K31" s="61"/>
      <c r="L31" s="61"/>
    </row>
    <row r="32" spans="1:19" x14ac:dyDescent="0.2">
      <c r="I32" s="61"/>
      <c r="J32" s="61"/>
      <c r="K32" s="61"/>
      <c r="L32" s="61"/>
      <c r="M32" s="61"/>
    </row>
    <row r="33" spans="12:13" x14ac:dyDescent="0.2">
      <c r="L33" s="61"/>
      <c r="M33" s="61"/>
    </row>
    <row r="34" spans="12:13" x14ac:dyDescent="0.2">
      <c r="L34" s="61"/>
      <c r="M34" s="61"/>
    </row>
    <row r="35" spans="12:13" x14ac:dyDescent="0.2">
      <c r="L35" s="61"/>
      <c r="M35" s="61"/>
    </row>
    <row r="36" spans="12:13" x14ac:dyDescent="0.2">
      <c r="L36" s="61"/>
      <c r="M36" s="61"/>
    </row>
    <row r="49" spans="1:1" x14ac:dyDescent="0.2">
      <c r="A49" s="65" t="s">
        <v>53</v>
      </c>
    </row>
  </sheetData>
  <mergeCells count="50">
    <mergeCell ref="B6:I6"/>
    <mergeCell ref="A1:I1"/>
    <mergeCell ref="A2:I2"/>
    <mergeCell ref="B3:D3"/>
    <mergeCell ref="B4:D4"/>
    <mergeCell ref="A5:B5"/>
    <mergeCell ref="A7:B7"/>
    <mergeCell ref="B8:I8"/>
    <mergeCell ref="B12:D12"/>
    <mergeCell ref="E12:G12"/>
    <mergeCell ref="H12:J12"/>
    <mergeCell ref="Q14:S14"/>
    <mergeCell ref="N12:P12"/>
    <mergeCell ref="Q12:S12"/>
    <mergeCell ref="B13:D13"/>
    <mergeCell ref="E13:G13"/>
    <mergeCell ref="H13:J13"/>
    <mergeCell ref="K13:M13"/>
    <mergeCell ref="N13:P13"/>
    <mergeCell ref="Q13:S13"/>
    <mergeCell ref="K12:M12"/>
    <mergeCell ref="B14:D14"/>
    <mergeCell ref="E14:G14"/>
    <mergeCell ref="H14:J14"/>
    <mergeCell ref="K14:M14"/>
    <mergeCell ref="N14:P14"/>
    <mergeCell ref="Q16:S16"/>
    <mergeCell ref="B15:D15"/>
    <mergeCell ref="E15:G15"/>
    <mergeCell ref="H15:J15"/>
    <mergeCell ref="K15:M15"/>
    <mergeCell ref="N15:P15"/>
    <mergeCell ref="Q15:S15"/>
    <mergeCell ref="B16:D16"/>
    <mergeCell ref="E16:G16"/>
    <mergeCell ref="H16:J16"/>
    <mergeCell ref="K16:M16"/>
    <mergeCell ref="N16:P16"/>
    <mergeCell ref="Q18:S18"/>
    <mergeCell ref="B17:D17"/>
    <mergeCell ref="E17:G17"/>
    <mergeCell ref="H17:J17"/>
    <mergeCell ref="K17:M17"/>
    <mergeCell ref="N17:P17"/>
    <mergeCell ref="Q17:S17"/>
    <mergeCell ref="B18:D18"/>
    <mergeCell ref="E18:G18"/>
    <mergeCell ref="H18:J18"/>
    <mergeCell ref="K18:M18"/>
    <mergeCell ref="N18:P18"/>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
  <sheetViews>
    <sheetView workbookViewId="0">
      <selection activeCell="D3" sqref="D3:D7"/>
    </sheetView>
  </sheetViews>
  <sheetFormatPr defaultRowHeight="12.75" x14ac:dyDescent="0.2"/>
  <cols>
    <col min="10" max="10" width="17.42578125" bestFit="1" customWidth="1"/>
  </cols>
  <sheetData>
    <row r="1" spans="1:13" ht="15.75" x14ac:dyDescent="0.25">
      <c r="A1" s="11" t="s">
        <v>0</v>
      </c>
      <c r="B1" s="3"/>
      <c r="C1" s="3"/>
      <c r="D1" s="3"/>
      <c r="E1" s="1"/>
      <c r="F1" s="1"/>
      <c r="G1" s="1"/>
      <c r="H1" s="1"/>
      <c r="I1" s="1"/>
      <c r="J1" s="1"/>
    </row>
    <row r="2" spans="1:13" ht="15.75" x14ac:dyDescent="0.25">
      <c r="A2" s="1"/>
    </row>
    <row r="3" spans="1:13" x14ac:dyDescent="0.2">
      <c r="A3" s="66"/>
      <c r="B3" s="66"/>
      <c r="C3" s="66"/>
      <c r="D3" s="26" t="s">
        <v>9</v>
      </c>
      <c r="E3" s="8" t="s">
        <v>10</v>
      </c>
      <c r="F3" s="8" t="s">
        <v>11</v>
      </c>
      <c r="G3" s="8" t="s">
        <v>12</v>
      </c>
      <c r="H3" s="8" t="s">
        <v>13</v>
      </c>
      <c r="I3" s="7" t="s">
        <v>29</v>
      </c>
      <c r="J3" s="9" t="s">
        <v>30</v>
      </c>
      <c r="K3" s="2"/>
      <c r="L3" s="2"/>
      <c r="M3" s="2"/>
    </row>
    <row r="4" spans="1:13" x14ac:dyDescent="0.2">
      <c r="A4" s="67" t="s">
        <v>25</v>
      </c>
      <c r="B4" s="67"/>
      <c r="C4" s="67"/>
      <c r="D4" s="27">
        <f>'7'!D4</f>
        <v>22.200000000000003</v>
      </c>
      <c r="E4" s="20">
        <v>13.6</v>
      </c>
      <c r="F4" s="20">
        <v>12.8</v>
      </c>
      <c r="G4" s="20">
        <v>10.199999999999999</v>
      </c>
      <c r="H4" s="20">
        <v>3.4</v>
      </c>
      <c r="I4" s="4">
        <f>HUB!I4</f>
        <v>0</v>
      </c>
      <c r="J4" s="10">
        <f>SUM(E4:I4)</f>
        <v>39.999999999999993</v>
      </c>
    </row>
    <row r="5" spans="1:13" x14ac:dyDescent="0.2">
      <c r="A5" s="67" t="s">
        <v>26</v>
      </c>
      <c r="B5" s="67"/>
      <c r="C5" s="67"/>
      <c r="D5" s="27">
        <f>'7'!D5</f>
        <v>25.200000000000003</v>
      </c>
      <c r="E5" s="20">
        <v>16.8</v>
      </c>
      <c r="F5" s="20">
        <v>16</v>
      </c>
      <c r="G5" s="20">
        <v>12</v>
      </c>
      <c r="H5" s="20">
        <v>4</v>
      </c>
      <c r="I5" s="4">
        <f>HUB!I5</f>
        <v>0</v>
      </c>
      <c r="J5" s="10">
        <f t="shared" ref="J5:J7" si="0">SUM(E5:I5)</f>
        <v>48.8</v>
      </c>
    </row>
    <row r="6" spans="1:13" x14ac:dyDescent="0.2">
      <c r="A6" s="67" t="s">
        <v>27</v>
      </c>
      <c r="B6" s="67"/>
      <c r="C6" s="67"/>
      <c r="D6" s="27">
        <f>'7'!D6</f>
        <v>26.400000000000002</v>
      </c>
      <c r="E6" s="20">
        <v>16.8</v>
      </c>
      <c r="F6" s="20">
        <v>16</v>
      </c>
      <c r="G6" s="20">
        <v>12</v>
      </c>
      <c r="H6" s="20">
        <v>4</v>
      </c>
      <c r="I6" s="4">
        <f>HUB!I6</f>
        <v>9.1999999999999993</v>
      </c>
      <c r="J6" s="10">
        <f t="shared" si="0"/>
        <v>58</v>
      </c>
    </row>
    <row r="7" spans="1:13" x14ac:dyDescent="0.2">
      <c r="A7" s="67" t="s">
        <v>28</v>
      </c>
      <c r="B7" s="67"/>
      <c r="C7" s="67"/>
      <c r="D7" s="27">
        <f>'7'!D7</f>
        <v>19.799999999999997</v>
      </c>
      <c r="E7" s="20">
        <v>12</v>
      </c>
      <c r="F7" s="20">
        <v>12</v>
      </c>
      <c r="G7" s="20">
        <v>9</v>
      </c>
      <c r="H7" s="20">
        <v>3</v>
      </c>
      <c r="I7" s="4">
        <f>HUB!I7</f>
        <v>10</v>
      </c>
      <c r="J7" s="10">
        <f t="shared" si="0"/>
        <v>46</v>
      </c>
    </row>
  </sheetData>
  <mergeCells count="5">
    <mergeCell ref="A7:C7"/>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
  <sheetViews>
    <sheetView workbookViewId="0">
      <selection activeCell="D3" sqref="D3:D7"/>
    </sheetView>
  </sheetViews>
  <sheetFormatPr defaultRowHeight="12.75" x14ac:dyDescent="0.2"/>
  <cols>
    <col min="10" max="10" width="17.42578125" bestFit="1" customWidth="1"/>
  </cols>
  <sheetData>
    <row r="1" spans="1:13" ht="15.75" x14ac:dyDescent="0.25">
      <c r="A1" s="11" t="s">
        <v>0</v>
      </c>
      <c r="B1" s="3"/>
      <c r="C1" s="3"/>
      <c r="D1" s="3"/>
      <c r="E1" s="1"/>
      <c r="F1" s="1"/>
      <c r="G1" s="1"/>
      <c r="H1" s="1"/>
      <c r="I1" s="1"/>
      <c r="J1" s="1"/>
    </row>
    <row r="2" spans="1:13" ht="15.75" x14ac:dyDescent="0.25">
      <c r="A2" s="1"/>
    </row>
    <row r="3" spans="1:13" x14ac:dyDescent="0.2">
      <c r="A3" s="66"/>
      <c r="B3" s="66"/>
      <c r="C3" s="66"/>
      <c r="D3" s="26" t="s">
        <v>9</v>
      </c>
      <c r="E3" s="8" t="s">
        <v>10</v>
      </c>
      <c r="F3" s="8" t="s">
        <v>11</v>
      </c>
      <c r="G3" s="8" t="s">
        <v>12</v>
      </c>
      <c r="H3" s="8" t="s">
        <v>13</v>
      </c>
      <c r="I3" s="7" t="s">
        <v>29</v>
      </c>
      <c r="J3" s="9" t="s">
        <v>30</v>
      </c>
      <c r="K3" s="2"/>
      <c r="L3" s="2"/>
      <c r="M3" s="2"/>
    </row>
    <row r="4" spans="1:13" x14ac:dyDescent="0.2">
      <c r="A4" s="67" t="s">
        <v>25</v>
      </c>
      <c r="B4" s="67"/>
      <c r="C4" s="67"/>
      <c r="D4" s="27">
        <f>'7'!D4</f>
        <v>22.200000000000003</v>
      </c>
      <c r="E4" s="20">
        <v>16.8</v>
      </c>
      <c r="F4" s="20">
        <v>13.6</v>
      </c>
      <c r="G4" s="20">
        <v>10.199999999999999</v>
      </c>
      <c r="H4" s="20">
        <v>3.4</v>
      </c>
      <c r="I4" s="4">
        <f>HUB!I4</f>
        <v>0</v>
      </c>
      <c r="J4" s="10">
        <f>SUM(E4:I4)</f>
        <v>43.999999999999993</v>
      </c>
    </row>
    <row r="5" spans="1:13" x14ac:dyDescent="0.2">
      <c r="A5" s="67" t="s">
        <v>26</v>
      </c>
      <c r="B5" s="67"/>
      <c r="C5" s="67"/>
      <c r="D5" s="27">
        <f>'7'!D5</f>
        <v>25.200000000000003</v>
      </c>
      <c r="E5" s="20">
        <v>14</v>
      </c>
      <c r="F5" s="20">
        <v>13.6</v>
      </c>
      <c r="G5" s="20">
        <v>10.199999999999999</v>
      </c>
      <c r="H5" s="20">
        <v>3.3</v>
      </c>
      <c r="I5" s="4">
        <f>HUB!I5</f>
        <v>0</v>
      </c>
      <c r="J5" s="10">
        <f t="shared" ref="J5:J7" si="0">SUM(E5:I5)</f>
        <v>41.099999999999994</v>
      </c>
    </row>
    <row r="6" spans="1:13" x14ac:dyDescent="0.2">
      <c r="A6" s="67" t="s">
        <v>27</v>
      </c>
      <c r="B6" s="67"/>
      <c r="C6" s="67"/>
      <c r="D6" s="27">
        <f>'7'!D6</f>
        <v>26.400000000000002</v>
      </c>
      <c r="E6" s="20">
        <v>16.8</v>
      </c>
      <c r="F6" s="20">
        <v>14</v>
      </c>
      <c r="G6" s="20">
        <v>10.5</v>
      </c>
      <c r="H6" s="20">
        <v>3.5</v>
      </c>
      <c r="I6" s="4">
        <f>HUB!I6</f>
        <v>9.1999999999999993</v>
      </c>
      <c r="J6" s="10">
        <f t="shared" si="0"/>
        <v>54</v>
      </c>
    </row>
    <row r="7" spans="1:13" x14ac:dyDescent="0.2">
      <c r="A7" s="67" t="s">
        <v>28</v>
      </c>
      <c r="B7" s="67"/>
      <c r="C7" s="67"/>
      <c r="D7" s="27">
        <f>'7'!D7</f>
        <v>19.799999999999997</v>
      </c>
      <c r="E7" s="20">
        <v>16.8</v>
      </c>
      <c r="F7" s="20">
        <v>14</v>
      </c>
      <c r="G7" s="20">
        <v>10.8</v>
      </c>
      <c r="H7" s="20">
        <v>3.5</v>
      </c>
      <c r="I7" s="4">
        <f>HUB!I7</f>
        <v>10</v>
      </c>
      <c r="J7" s="10">
        <f t="shared" si="0"/>
        <v>55.1</v>
      </c>
    </row>
  </sheetData>
  <mergeCells count="5">
    <mergeCell ref="A7:C7"/>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
  <sheetViews>
    <sheetView workbookViewId="0">
      <selection activeCell="D3" sqref="D3:D7"/>
    </sheetView>
  </sheetViews>
  <sheetFormatPr defaultRowHeight="12.75" x14ac:dyDescent="0.2"/>
  <cols>
    <col min="10" max="10" width="17.42578125" bestFit="1" customWidth="1"/>
  </cols>
  <sheetData>
    <row r="1" spans="1:13" ht="15.75" x14ac:dyDescent="0.25">
      <c r="A1" s="11" t="s">
        <v>0</v>
      </c>
      <c r="B1" s="3"/>
      <c r="C1" s="3"/>
      <c r="D1" s="3"/>
      <c r="E1" s="1"/>
      <c r="F1" s="1"/>
      <c r="G1" s="1"/>
      <c r="H1" s="1"/>
      <c r="I1" s="1"/>
      <c r="J1" s="1"/>
    </row>
    <row r="2" spans="1:13" ht="15.75" x14ac:dyDescent="0.25">
      <c r="A2" s="1"/>
    </row>
    <row r="3" spans="1:13" x14ac:dyDescent="0.2">
      <c r="A3" s="66"/>
      <c r="B3" s="66"/>
      <c r="C3" s="66"/>
      <c r="D3" s="26" t="s">
        <v>9</v>
      </c>
      <c r="E3" s="8" t="s">
        <v>10</v>
      </c>
      <c r="F3" s="8" t="s">
        <v>11</v>
      </c>
      <c r="G3" s="8" t="s">
        <v>12</v>
      </c>
      <c r="H3" s="8" t="s">
        <v>13</v>
      </c>
      <c r="I3" s="7" t="s">
        <v>29</v>
      </c>
      <c r="J3" s="9" t="s">
        <v>30</v>
      </c>
      <c r="K3" s="2"/>
      <c r="L3" s="2"/>
      <c r="M3" s="2"/>
    </row>
    <row r="4" spans="1:13" x14ac:dyDescent="0.2">
      <c r="A4" s="67" t="s">
        <v>25</v>
      </c>
      <c r="B4" s="67"/>
      <c r="C4" s="67"/>
      <c r="D4" s="27">
        <f>'7'!D4</f>
        <v>22.200000000000003</v>
      </c>
      <c r="E4" s="20">
        <v>16</v>
      </c>
      <c r="F4" s="20">
        <v>16</v>
      </c>
      <c r="G4" s="20">
        <v>12</v>
      </c>
      <c r="H4" s="20">
        <v>4</v>
      </c>
      <c r="I4" s="4">
        <f>HUB!I4</f>
        <v>0</v>
      </c>
      <c r="J4" s="10">
        <f>SUM(E4:I4)</f>
        <v>48</v>
      </c>
    </row>
    <row r="5" spans="1:13" x14ac:dyDescent="0.2">
      <c r="A5" s="67" t="s">
        <v>26</v>
      </c>
      <c r="B5" s="67"/>
      <c r="C5" s="67"/>
      <c r="D5" s="27">
        <f>'7'!D5</f>
        <v>25.200000000000003</v>
      </c>
      <c r="E5" s="20">
        <v>12</v>
      </c>
      <c r="F5" s="20">
        <v>16</v>
      </c>
      <c r="G5" s="20">
        <v>9</v>
      </c>
      <c r="H5" s="20">
        <v>3</v>
      </c>
      <c r="I5" s="4">
        <f>HUB!I5</f>
        <v>0</v>
      </c>
      <c r="J5" s="10">
        <f t="shared" ref="J5:J7" si="0">SUM(E5:I5)</f>
        <v>40</v>
      </c>
    </row>
    <row r="6" spans="1:13" x14ac:dyDescent="0.2">
      <c r="A6" s="67" t="s">
        <v>27</v>
      </c>
      <c r="B6" s="67"/>
      <c r="C6" s="67"/>
      <c r="D6" s="27">
        <f>'7'!D6</f>
        <v>26.400000000000002</v>
      </c>
      <c r="E6" s="20">
        <v>16</v>
      </c>
      <c r="F6" s="20">
        <v>16</v>
      </c>
      <c r="G6" s="20">
        <v>12</v>
      </c>
      <c r="H6" s="20">
        <v>4</v>
      </c>
      <c r="I6" s="4">
        <f>HUB!I6</f>
        <v>9.1999999999999993</v>
      </c>
      <c r="J6" s="10">
        <f t="shared" si="0"/>
        <v>57.2</v>
      </c>
    </row>
    <row r="7" spans="1:13" x14ac:dyDescent="0.2">
      <c r="A7" s="67" t="s">
        <v>28</v>
      </c>
      <c r="B7" s="67"/>
      <c r="C7" s="67"/>
      <c r="D7" s="27">
        <f>'7'!D7</f>
        <v>19.799999999999997</v>
      </c>
      <c r="E7" s="20">
        <v>16</v>
      </c>
      <c r="F7" s="20">
        <v>16</v>
      </c>
      <c r="G7" s="20">
        <v>12</v>
      </c>
      <c r="H7" s="20">
        <v>4</v>
      </c>
      <c r="I7" s="4">
        <f>HUB!I7</f>
        <v>10</v>
      </c>
      <c r="J7" s="10">
        <f t="shared" si="0"/>
        <v>58</v>
      </c>
    </row>
  </sheetData>
  <mergeCells count="5">
    <mergeCell ref="A7:C7"/>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
  <sheetViews>
    <sheetView workbookViewId="0">
      <selection activeCell="D3" sqref="D3:D7"/>
    </sheetView>
  </sheetViews>
  <sheetFormatPr defaultRowHeight="12.75" x14ac:dyDescent="0.2"/>
  <cols>
    <col min="10" max="10" width="17.42578125" bestFit="1" customWidth="1"/>
  </cols>
  <sheetData>
    <row r="1" spans="1:13" ht="15.75" x14ac:dyDescent="0.25">
      <c r="A1" s="11" t="s">
        <v>0</v>
      </c>
      <c r="B1" s="3"/>
      <c r="C1" s="3"/>
      <c r="D1" s="3"/>
      <c r="E1" s="1"/>
      <c r="F1" s="1"/>
      <c r="G1" s="1"/>
      <c r="H1" s="1"/>
      <c r="I1" s="1"/>
      <c r="J1" s="1"/>
    </row>
    <row r="2" spans="1:13" ht="15.75" x14ac:dyDescent="0.25">
      <c r="A2" s="1"/>
    </row>
    <row r="3" spans="1:13" x14ac:dyDescent="0.2">
      <c r="A3" s="66"/>
      <c r="B3" s="66"/>
      <c r="C3" s="66"/>
      <c r="D3" s="26" t="s">
        <v>9</v>
      </c>
      <c r="E3" s="8" t="s">
        <v>10</v>
      </c>
      <c r="F3" s="8" t="s">
        <v>11</v>
      </c>
      <c r="G3" s="8" t="s">
        <v>12</v>
      </c>
      <c r="H3" s="8" t="s">
        <v>13</v>
      </c>
      <c r="I3" s="7" t="s">
        <v>29</v>
      </c>
      <c r="J3" s="9" t="s">
        <v>30</v>
      </c>
      <c r="K3" s="2"/>
      <c r="L3" s="2"/>
      <c r="M3" s="2"/>
    </row>
    <row r="4" spans="1:13" x14ac:dyDescent="0.2">
      <c r="A4" s="67" t="s">
        <v>25</v>
      </c>
      <c r="B4" s="67"/>
      <c r="C4" s="67"/>
      <c r="D4" s="27">
        <f>'7'!D4</f>
        <v>22.200000000000003</v>
      </c>
      <c r="E4" s="20">
        <v>20</v>
      </c>
      <c r="F4" s="20">
        <v>16</v>
      </c>
      <c r="G4" s="20">
        <v>15</v>
      </c>
      <c r="H4" s="20">
        <v>4.5</v>
      </c>
      <c r="I4" s="4">
        <f>HUB!I4</f>
        <v>0</v>
      </c>
      <c r="J4" s="10">
        <f>SUM(E4:I4)</f>
        <v>55.5</v>
      </c>
    </row>
    <row r="5" spans="1:13" x14ac:dyDescent="0.2">
      <c r="A5" s="67" t="s">
        <v>26</v>
      </c>
      <c r="B5" s="67"/>
      <c r="C5" s="67"/>
      <c r="D5" s="27">
        <f>'7'!D5</f>
        <v>25.200000000000003</v>
      </c>
      <c r="E5" s="20">
        <v>20</v>
      </c>
      <c r="F5" s="20">
        <v>18</v>
      </c>
      <c r="G5" s="20">
        <v>15</v>
      </c>
      <c r="H5" s="20">
        <v>4.5</v>
      </c>
      <c r="I5" s="4">
        <f>HUB!I5</f>
        <v>0</v>
      </c>
      <c r="J5" s="10">
        <f t="shared" ref="J5:J7" si="0">SUM(E5:I5)</f>
        <v>57.5</v>
      </c>
    </row>
    <row r="6" spans="1:13" x14ac:dyDescent="0.2">
      <c r="A6" s="67" t="s">
        <v>27</v>
      </c>
      <c r="B6" s="67"/>
      <c r="C6" s="67"/>
      <c r="D6" s="27">
        <f>'7'!D6</f>
        <v>26.400000000000002</v>
      </c>
      <c r="E6" s="20">
        <v>20</v>
      </c>
      <c r="F6" s="20">
        <v>20</v>
      </c>
      <c r="G6" s="20">
        <v>15</v>
      </c>
      <c r="H6" s="20">
        <v>4.5</v>
      </c>
      <c r="I6" s="4">
        <f>HUB!I6</f>
        <v>9.1999999999999993</v>
      </c>
      <c r="J6" s="10">
        <f t="shared" si="0"/>
        <v>68.7</v>
      </c>
    </row>
    <row r="7" spans="1:13" x14ac:dyDescent="0.2">
      <c r="A7" s="67" t="s">
        <v>28</v>
      </c>
      <c r="B7" s="67"/>
      <c r="C7" s="67"/>
      <c r="D7" s="27">
        <f>'7'!D7</f>
        <v>19.799999999999997</v>
      </c>
      <c r="E7" s="20">
        <v>20</v>
      </c>
      <c r="F7" s="20">
        <v>16</v>
      </c>
      <c r="G7" s="20">
        <v>15</v>
      </c>
      <c r="H7" s="20">
        <v>3.5</v>
      </c>
      <c r="I7" s="4">
        <f>HUB!I7</f>
        <v>10</v>
      </c>
      <c r="J7" s="10">
        <f t="shared" si="0"/>
        <v>64.5</v>
      </c>
    </row>
  </sheetData>
  <mergeCells count="5">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
  <sheetViews>
    <sheetView workbookViewId="0">
      <selection activeCell="J4" sqref="J4"/>
    </sheetView>
  </sheetViews>
  <sheetFormatPr defaultRowHeight="12.75" x14ac:dyDescent="0.2"/>
  <cols>
    <col min="9" max="9" width="13.5703125" bestFit="1" customWidth="1"/>
    <col min="10" max="10" width="17.42578125" bestFit="1" customWidth="1"/>
  </cols>
  <sheetData>
    <row r="1" spans="1:13" ht="15.75" x14ac:dyDescent="0.25">
      <c r="A1" s="11" t="s">
        <v>0</v>
      </c>
      <c r="B1" s="3"/>
      <c r="C1" s="3"/>
      <c r="D1" s="3"/>
      <c r="E1" s="1"/>
      <c r="F1" s="1"/>
      <c r="G1" s="1"/>
      <c r="H1" s="1"/>
      <c r="I1" s="1"/>
      <c r="J1" s="1"/>
    </row>
    <row r="2" spans="1:13" ht="15.75" x14ac:dyDescent="0.25">
      <c r="A2" s="1"/>
    </row>
    <row r="3" spans="1:13" x14ac:dyDescent="0.2">
      <c r="A3" s="66"/>
      <c r="B3" s="66"/>
      <c r="C3" s="66"/>
      <c r="D3" s="7" t="s">
        <v>9</v>
      </c>
      <c r="E3" s="8" t="s">
        <v>10</v>
      </c>
      <c r="F3" s="8" t="s">
        <v>11</v>
      </c>
      <c r="G3" s="8" t="s">
        <v>12</v>
      </c>
      <c r="H3" s="8" t="s">
        <v>13</v>
      </c>
      <c r="I3" s="7" t="s">
        <v>29</v>
      </c>
      <c r="J3" s="9" t="s">
        <v>30</v>
      </c>
      <c r="K3" s="2"/>
      <c r="L3" s="2"/>
      <c r="M3" s="2"/>
    </row>
    <row r="4" spans="1:13" x14ac:dyDescent="0.2">
      <c r="A4" s="67" t="s">
        <v>25</v>
      </c>
      <c r="B4" s="67"/>
      <c r="C4" s="67"/>
      <c r="D4" s="4">
        <f>'7'!D4</f>
        <v>22.200000000000003</v>
      </c>
      <c r="E4" s="20">
        <v>20</v>
      </c>
      <c r="F4" s="20">
        <v>16</v>
      </c>
      <c r="G4" s="20">
        <v>15</v>
      </c>
      <c r="H4" s="20">
        <v>4</v>
      </c>
      <c r="I4" s="4">
        <f>HUB!I4</f>
        <v>0</v>
      </c>
      <c r="J4" s="21">
        <f>SUM(E4:I4)</f>
        <v>55</v>
      </c>
    </row>
    <row r="5" spans="1:13" x14ac:dyDescent="0.2">
      <c r="A5" s="67" t="s">
        <v>26</v>
      </c>
      <c r="B5" s="67"/>
      <c r="C5" s="67"/>
      <c r="D5" s="4">
        <f>'7'!D5</f>
        <v>25.200000000000003</v>
      </c>
      <c r="E5" s="20">
        <v>16</v>
      </c>
      <c r="F5" s="20">
        <v>12</v>
      </c>
      <c r="G5" s="20">
        <v>9</v>
      </c>
      <c r="H5" s="20">
        <v>1</v>
      </c>
      <c r="I5" s="4">
        <f>HUB!I5</f>
        <v>0</v>
      </c>
      <c r="J5" s="10">
        <f t="shared" ref="J5:J7" si="0">SUM(E5:I5)</f>
        <v>38</v>
      </c>
    </row>
    <row r="6" spans="1:13" x14ac:dyDescent="0.2">
      <c r="A6" s="67" t="s">
        <v>27</v>
      </c>
      <c r="B6" s="67"/>
      <c r="C6" s="67"/>
      <c r="D6" s="4">
        <f>'7'!D6</f>
        <v>26.400000000000002</v>
      </c>
      <c r="E6" s="20">
        <v>20</v>
      </c>
      <c r="F6" s="20">
        <v>16</v>
      </c>
      <c r="G6" s="20">
        <v>15</v>
      </c>
      <c r="H6" s="20">
        <v>4</v>
      </c>
      <c r="I6" s="4">
        <f>HUB!I6</f>
        <v>9.1999999999999993</v>
      </c>
      <c r="J6" s="10">
        <f t="shared" si="0"/>
        <v>64.2</v>
      </c>
    </row>
    <row r="7" spans="1:13" x14ac:dyDescent="0.2">
      <c r="A7" s="67" t="s">
        <v>28</v>
      </c>
      <c r="B7" s="67"/>
      <c r="C7" s="67"/>
      <c r="D7" s="4">
        <f>'7'!D7</f>
        <v>19.799999999999997</v>
      </c>
      <c r="E7" s="20">
        <v>16</v>
      </c>
      <c r="F7" s="20">
        <v>20</v>
      </c>
      <c r="G7" s="20">
        <v>15</v>
      </c>
      <c r="H7" s="20">
        <v>4</v>
      </c>
      <c r="I7" s="4">
        <f>HUB!I7</f>
        <v>10</v>
      </c>
      <c r="J7" s="10">
        <f t="shared" si="0"/>
        <v>65</v>
      </c>
    </row>
  </sheetData>
  <mergeCells count="5">
    <mergeCell ref="A7:C7"/>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L7"/>
  <sheetViews>
    <sheetView workbookViewId="0">
      <selection activeCell="G42" sqref="G42"/>
    </sheetView>
  </sheetViews>
  <sheetFormatPr defaultRowHeight="12.75" x14ac:dyDescent="0.2"/>
  <cols>
    <col min="10" max="10" width="17.42578125" bestFit="1" customWidth="1"/>
  </cols>
  <sheetData>
    <row r="1" spans="1:12" ht="15.75" x14ac:dyDescent="0.25">
      <c r="A1" s="11" t="s">
        <v>0</v>
      </c>
      <c r="B1" s="3"/>
      <c r="C1" s="3"/>
      <c r="D1" s="3"/>
      <c r="E1" s="1"/>
      <c r="F1" s="1"/>
      <c r="G1" s="1"/>
      <c r="H1" s="1"/>
      <c r="I1" s="1"/>
      <c r="J1" s="1"/>
    </row>
    <row r="2" spans="1:12" ht="15.75" x14ac:dyDescent="0.25">
      <c r="A2" s="1"/>
    </row>
    <row r="3" spans="1:12" x14ac:dyDescent="0.2">
      <c r="A3" s="66"/>
      <c r="B3" s="66"/>
      <c r="C3" s="66"/>
      <c r="D3" s="26" t="s">
        <v>9</v>
      </c>
      <c r="E3" s="8" t="s">
        <v>10</v>
      </c>
      <c r="F3" s="8" t="s">
        <v>11</v>
      </c>
      <c r="G3" s="8" t="s">
        <v>12</v>
      </c>
      <c r="H3" s="8" t="s">
        <v>13</v>
      </c>
      <c r="I3" s="7" t="s">
        <v>29</v>
      </c>
      <c r="J3" s="9" t="s">
        <v>30</v>
      </c>
      <c r="K3" s="2"/>
      <c r="L3" s="2"/>
    </row>
    <row r="4" spans="1:12" x14ac:dyDescent="0.2">
      <c r="A4" s="67" t="s">
        <v>25</v>
      </c>
      <c r="B4" s="67"/>
      <c r="C4" s="67"/>
      <c r="D4" s="25">
        <v>22.200000000000003</v>
      </c>
      <c r="E4" s="20">
        <v>16</v>
      </c>
      <c r="F4" s="20">
        <v>14.4</v>
      </c>
      <c r="G4" s="20">
        <v>10.8</v>
      </c>
      <c r="H4" s="20">
        <v>3.2</v>
      </c>
      <c r="I4" s="4">
        <f>HUB!I4</f>
        <v>0</v>
      </c>
      <c r="J4" s="10">
        <f>SUM(E4:I4)</f>
        <v>44.400000000000006</v>
      </c>
    </row>
    <row r="5" spans="1:12" x14ac:dyDescent="0.2">
      <c r="A5" s="67" t="s">
        <v>26</v>
      </c>
      <c r="B5" s="67"/>
      <c r="C5" s="67"/>
      <c r="D5" s="25">
        <v>25.200000000000003</v>
      </c>
      <c r="E5" s="20">
        <v>20</v>
      </c>
      <c r="F5" s="20">
        <v>18</v>
      </c>
      <c r="G5" s="20">
        <v>13.5</v>
      </c>
      <c r="H5" s="20">
        <v>4.2</v>
      </c>
      <c r="I5" s="4">
        <f>HUB!I5</f>
        <v>0</v>
      </c>
      <c r="J5" s="10">
        <f t="shared" ref="J5:J7" si="0">SUM(E5:I5)</f>
        <v>55.7</v>
      </c>
    </row>
    <row r="6" spans="1:12" x14ac:dyDescent="0.2">
      <c r="A6" s="67" t="s">
        <v>27</v>
      </c>
      <c r="B6" s="67"/>
      <c r="C6" s="67"/>
      <c r="D6" s="25">
        <v>26.400000000000002</v>
      </c>
      <c r="E6" s="20">
        <v>20</v>
      </c>
      <c r="F6" s="20">
        <v>19.2</v>
      </c>
      <c r="G6" s="20">
        <v>14.399999999999999</v>
      </c>
      <c r="H6" s="20">
        <v>4.4000000000000004</v>
      </c>
      <c r="I6" s="4">
        <f>HUB!I6</f>
        <v>9.1999999999999993</v>
      </c>
      <c r="J6" s="10">
        <f t="shared" si="0"/>
        <v>67.2</v>
      </c>
    </row>
    <row r="7" spans="1:12" x14ac:dyDescent="0.2">
      <c r="A7" s="67" t="s">
        <v>28</v>
      </c>
      <c r="B7" s="67"/>
      <c r="C7" s="67"/>
      <c r="D7" s="25">
        <v>19.799999999999997</v>
      </c>
      <c r="E7" s="20">
        <v>13.6</v>
      </c>
      <c r="F7" s="20">
        <v>14</v>
      </c>
      <c r="G7" s="20">
        <v>10.199999999999999</v>
      </c>
      <c r="H7" s="20">
        <v>3</v>
      </c>
      <c r="I7" s="4">
        <f>HUB!I7</f>
        <v>10</v>
      </c>
      <c r="J7" s="10">
        <f t="shared" si="0"/>
        <v>50.8</v>
      </c>
    </row>
  </sheetData>
  <mergeCells count="5">
    <mergeCell ref="A7:C7"/>
    <mergeCell ref="A3:C3"/>
    <mergeCell ref="A4:C4"/>
    <mergeCell ref="A5:C5"/>
    <mergeCell ref="A6: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28375-BE5C-4413-BBFF-D0BA32DB1869}">
  <sheetPr>
    <tabColor rgb="FFFF0000"/>
  </sheetPr>
  <dimension ref="A1:L7"/>
  <sheetViews>
    <sheetView workbookViewId="0">
      <selection activeCell="D37" sqref="D37"/>
    </sheetView>
  </sheetViews>
  <sheetFormatPr defaultRowHeight="12.75" x14ac:dyDescent="0.2"/>
  <cols>
    <col min="9" max="9" width="13.5703125" bestFit="1" customWidth="1"/>
  </cols>
  <sheetData>
    <row r="1" spans="1:12" ht="15.75" x14ac:dyDescent="0.25">
      <c r="A1" s="11" t="s">
        <v>0</v>
      </c>
      <c r="B1" s="3"/>
      <c r="C1" s="3"/>
      <c r="D1" s="3"/>
      <c r="E1" s="1"/>
      <c r="F1" s="1"/>
      <c r="G1" s="1"/>
      <c r="H1" s="1"/>
      <c r="I1" s="1"/>
      <c r="J1" s="1"/>
    </row>
    <row r="2" spans="1:12" ht="15.75" x14ac:dyDescent="0.25">
      <c r="A2" s="1"/>
    </row>
    <row r="3" spans="1:12" x14ac:dyDescent="0.2">
      <c r="A3" s="66"/>
      <c r="B3" s="66"/>
      <c r="C3" s="66"/>
      <c r="D3" s="7" t="s">
        <v>9</v>
      </c>
      <c r="E3" s="8" t="s">
        <v>10</v>
      </c>
      <c r="F3" s="8" t="s">
        <v>11</v>
      </c>
      <c r="G3" s="8" t="s">
        <v>12</v>
      </c>
      <c r="H3" s="8" t="s">
        <v>13</v>
      </c>
      <c r="I3" s="7" t="s">
        <v>29</v>
      </c>
      <c r="J3" s="9" t="s">
        <v>14</v>
      </c>
      <c r="K3" s="2"/>
      <c r="L3" s="2"/>
    </row>
    <row r="4" spans="1:12" x14ac:dyDescent="0.2">
      <c r="A4" s="67" t="s">
        <v>25</v>
      </c>
      <c r="B4" s="67"/>
      <c r="C4" s="67"/>
      <c r="D4" s="4">
        <v>0</v>
      </c>
      <c r="E4" s="5"/>
      <c r="F4" s="5"/>
      <c r="G4" s="6"/>
      <c r="H4" s="6"/>
      <c r="I4" s="20">
        <v>0</v>
      </c>
      <c r="J4" s="10">
        <f>SUM(D4:I4)</f>
        <v>0</v>
      </c>
    </row>
    <row r="5" spans="1:12" x14ac:dyDescent="0.2">
      <c r="A5" s="67" t="s">
        <v>26</v>
      </c>
      <c r="B5" s="67"/>
      <c r="C5" s="67"/>
      <c r="D5" s="4">
        <v>0</v>
      </c>
      <c r="E5" s="5"/>
      <c r="F5" s="5"/>
      <c r="G5" s="6"/>
      <c r="H5" s="6"/>
      <c r="I5" s="20">
        <v>0</v>
      </c>
      <c r="J5" s="10">
        <f t="shared" ref="J5:J7" si="0">SUM(D5:I5)</f>
        <v>0</v>
      </c>
    </row>
    <row r="6" spans="1:12" x14ac:dyDescent="0.2">
      <c r="A6" s="67" t="s">
        <v>27</v>
      </c>
      <c r="B6" s="67"/>
      <c r="C6" s="67"/>
      <c r="D6" s="4">
        <v>0</v>
      </c>
      <c r="E6" s="5"/>
      <c r="F6" s="5"/>
      <c r="G6" s="6"/>
      <c r="H6" s="6"/>
      <c r="I6" s="20">
        <v>9.1999999999999993</v>
      </c>
      <c r="J6" s="10">
        <f t="shared" si="0"/>
        <v>9.1999999999999993</v>
      </c>
    </row>
    <row r="7" spans="1:12" x14ac:dyDescent="0.2">
      <c r="A7" s="67" t="s">
        <v>28</v>
      </c>
      <c r="B7" s="67"/>
      <c r="C7" s="67"/>
      <c r="D7" s="4">
        <v>0</v>
      </c>
      <c r="E7" s="5"/>
      <c r="F7" s="5"/>
      <c r="G7" s="6"/>
      <c r="H7" s="6"/>
      <c r="I7" s="20">
        <v>10</v>
      </c>
      <c r="J7" s="10">
        <f t="shared" si="0"/>
        <v>10</v>
      </c>
    </row>
  </sheetData>
  <mergeCells count="5">
    <mergeCell ref="A3:C3"/>
    <mergeCell ref="A4:C4"/>
    <mergeCell ref="A5:C5"/>
    <mergeCell ref="A6:C6"/>
    <mergeCell ref="A7:C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0"/>
  <sheetViews>
    <sheetView workbookViewId="0">
      <selection activeCell="L21" sqref="L21"/>
    </sheetView>
  </sheetViews>
  <sheetFormatPr defaultRowHeight="15" x14ac:dyDescent="0.2"/>
  <cols>
    <col min="1" max="1" width="33" style="15" customWidth="1"/>
    <col min="2" max="7" width="7.7109375" style="15" customWidth="1"/>
    <col min="8" max="8" width="7.7109375" style="24" customWidth="1"/>
    <col min="9" max="9" width="7.7109375" style="15" customWidth="1"/>
    <col min="10" max="11" width="7.5703125" style="15" customWidth="1"/>
    <col min="12" max="12" width="6.42578125" style="24" bestFit="1" customWidth="1"/>
    <col min="13" max="13" width="13" style="15" customWidth="1"/>
    <col min="14" max="14" width="10.140625" style="15" customWidth="1"/>
    <col min="15" max="16384" width="9.140625" style="15"/>
  </cols>
  <sheetData>
    <row r="1" spans="1:17" ht="15.75" x14ac:dyDescent="0.25">
      <c r="A1" s="12" t="s">
        <v>15</v>
      </c>
      <c r="B1" s="13"/>
      <c r="C1" s="12"/>
      <c r="D1" s="12"/>
      <c r="E1" s="12"/>
      <c r="F1" s="12"/>
      <c r="G1" s="12"/>
      <c r="H1" s="28"/>
      <c r="I1" s="12"/>
      <c r="J1" s="12"/>
      <c r="K1" s="14"/>
      <c r="L1" s="30"/>
    </row>
    <row r="2" spans="1:17" ht="6" customHeight="1" x14ac:dyDescent="0.25">
      <c r="A2" s="12"/>
      <c r="B2" s="13"/>
      <c r="C2" s="12"/>
      <c r="D2" s="12"/>
      <c r="E2" s="12"/>
      <c r="F2" s="12"/>
      <c r="G2" s="12"/>
      <c r="H2" s="28"/>
      <c r="I2" s="12"/>
      <c r="J2" s="12"/>
      <c r="K2" s="14"/>
      <c r="L2" s="30"/>
    </row>
    <row r="3" spans="1:17" ht="15.75" x14ac:dyDescent="0.25">
      <c r="A3" s="69" t="s">
        <v>24</v>
      </c>
      <c r="B3" s="69"/>
      <c r="C3" s="69"/>
      <c r="D3" s="69"/>
      <c r="E3" s="69"/>
      <c r="F3" s="69"/>
      <c r="G3" s="69"/>
      <c r="H3" s="69"/>
      <c r="I3" s="69"/>
      <c r="J3" s="69"/>
      <c r="K3" s="14"/>
      <c r="L3" s="30"/>
    </row>
    <row r="4" spans="1:17" x14ac:dyDescent="0.2">
      <c r="A4" s="13"/>
      <c r="B4" s="13"/>
      <c r="C4" s="13"/>
      <c r="D4" s="13"/>
      <c r="E4" s="13"/>
      <c r="F4" s="13"/>
      <c r="G4" s="13"/>
      <c r="H4" s="22"/>
      <c r="I4" s="13"/>
      <c r="J4" s="13"/>
    </row>
    <row r="5" spans="1:17" s="31" customFormat="1" ht="15.75" x14ac:dyDescent="0.2">
      <c r="H5" s="32"/>
      <c r="I5" s="68" t="s">
        <v>21</v>
      </c>
      <c r="J5" s="68"/>
      <c r="K5" s="17"/>
      <c r="L5" s="33"/>
      <c r="M5" s="68" t="s">
        <v>31</v>
      </c>
      <c r="N5" s="68"/>
      <c r="O5" s="17"/>
      <c r="P5" s="68" t="s">
        <v>22</v>
      </c>
      <c r="Q5" s="68"/>
    </row>
    <row r="6" spans="1:17" s="17" customFormat="1" ht="135" customHeight="1" x14ac:dyDescent="0.2">
      <c r="A6" s="16"/>
      <c r="B6" s="41" t="s">
        <v>2</v>
      </c>
      <c r="C6" s="41" t="s">
        <v>3</v>
      </c>
      <c r="D6" s="41" t="s">
        <v>4</v>
      </c>
      <c r="E6" s="41" t="s">
        <v>5</v>
      </c>
      <c r="F6" s="41" t="s">
        <v>6</v>
      </c>
      <c r="G6" s="41" t="s">
        <v>7</v>
      </c>
      <c r="H6" s="41" t="s">
        <v>8</v>
      </c>
      <c r="I6" s="41" t="s">
        <v>16</v>
      </c>
      <c r="J6" s="42" t="s">
        <v>17</v>
      </c>
      <c r="L6" s="41" t="str">
        <f>H6</f>
        <v>Evaluator 7</v>
      </c>
      <c r="M6" s="41" t="s">
        <v>19</v>
      </c>
      <c r="N6" s="42" t="s">
        <v>18</v>
      </c>
      <c r="P6" s="41" t="s">
        <v>1</v>
      </c>
      <c r="Q6" s="42" t="s">
        <v>20</v>
      </c>
    </row>
    <row r="7" spans="1:17" ht="16.5" customHeight="1" x14ac:dyDescent="0.2">
      <c r="A7" s="18" t="str">
        <f>'7'!A4:D4</f>
        <v>Belfor Property</v>
      </c>
      <c r="B7" s="34">
        <f>'1'!J4</f>
        <v>44</v>
      </c>
      <c r="C7" s="34">
        <f>'2'!J4</f>
        <v>39.999999999999993</v>
      </c>
      <c r="D7" s="34">
        <f>'3'!J4</f>
        <v>43.999999999999993</v>
      </c>
      <c r="E7" s="34">
        <f>'4'!J4</f>
        <v>48</v>
      </c>
      <c r="F7" s="34">
        <f>'5'!J4</f>
        <v>55.5</v>
      </c>
      <c r="G7" s="34">
        <f>'6'!J4</f>
        <v>55</v>
      </c>
      <c r="H7" s="34">
        <f>'7'!J4</f>
        <v>44.400000000000006</v>
      </c>
      <c r="I7" s="34">
        <f>AVERAGE(B7:H7)</f>
        <v>47.271428571428565</v>
      </c>
      <c r="J7" s="35">
        <f>RANK(I7,$I$7:$I$10,0)</f>
        <v>4</v>
      </c>
      <c r="K7" s="31"/>
      <c r="L7" s="36">
        <f>'7'!D4</f>
        <v>22.200000000000003</v>
      </c>
      <c r="M7" s="34">
        <f>AVERAGE(L7)</f>
        <v>22.200000000000003</v>
      </c>
      <c r="N7" s="35">
        <f>RANK(M7,$M$7:$M$10,0)</f>
        <v>3</v>
      </c>
      <c r="O7" s="31"/>
      <c r="P7" s="34">
        <f>I7+M7</f>
        <v>69.471428571428561</v>
      </c>
      <c r="Q7" s="35">
        <f>RANK(P7,$P$7:$P$10,0)</f>
        <v>4</v>
      </c>
    </row>
    <row r="8" spans="1:17" s="29" customFormat="1" ht="16.5" customHeight="1" x14ac:dyDescent="0.2">
      <c r="A8" s="23" t="str">
        <f>'7'!A5:D5</f>
        <v>Blackmon</v>
      </c>
      <c r="B8" s="37">
        <f>'1'!J5</f>
        <v>56</v>
      </c>
      <c r="C8" s="37">
        <f>'2'!J5</f>
        <v>48.8</v>
      </c>
      <c r="D8" s="37">
        <f>'3'!J5</f>
        <v>41.099999999999994</v>
      </c>
      <c r="E8" s="37">
        <f>'4'!J5</f>
        <v>40</v>
      </c>
      <c r="F8" s="37">
        <f>'5'!J5</f>
        <v>57.5</v>
      </c>
      <c r="G8" s="37">
        <f>'6'!J5</f>
        <v>38</v>
      </c>
      <c r="H8" s="37">
        <f>'7'!J5</f>
        <v>55.7</v>
      </c>
      <c r="I8" s="37">
        <f>AVERAGE(B8:H8)</f>
        <v>48.157142857142851</v>
      </c>
      <c r="J8" s="38">
        <f>RANK(I8,$I$7:$I$10,0)</f>
        <v>3</v>
      </c>
      <c r="K8" s="39"/>
      <c r="L8" s="40">
        <f>'7'!D5</f>
        <v>25.200000000000003</v>
      </c>
      <c r="M8" s="37">
        <f t="shared" ref="M8:M10" si="0">AVERAGE(L8)</f>
        <v>25.200000000000003</v>
      </c>
      <c r="N8" s="38">
        <f>RANK(M8,$M$7:$M$10,0)</f>
        <v>2</v>
      </c>
      <c r="O8" s="39"/>
      <c r="P8" s="37">
        <f t="shared" ref="P8:P10" si="1">I8+M8</f>
        <v>73.357142857142861</v>
      </c>
      <c r="Q8" s="38">
        <f>RANK(P8,$P$7:$P$10,0)</f>
        <v>3</v>
      </c>
    </row>
    <row r="9" spans="1:17" s="29" customFormat="1" ht="16.5" customHeight="1" x14ac:dyDescent="0.2">
      <c r="A9" s="23" t="str">
        <f>'7'!A6:D6</f>
        <v>Cotton USA</v>
      </c>
      <c r="B9" s="37">
        <f>'1'!J6</f>
        <v>65.2</v>
      </c>
      <c r="C9" s="37">
        <f>'2'!J6</f>
        <v>58</v>
      </c>
      <c r="D9" s="37">
        <f>'3'!J6</f>
        <v>54</v>
      </c>
      <c r="E9" s="37">
        <f>'4'!J6</f>
        <v>57.2</v>
      </c>
      <c r="F9" s="37">
        <f>'5'!J6</f>
        <v>68.7</v>
      </c>
      <c r="G9" s="37">
        <f>'6'!J6</f>
        <v>64.2</v>
      </c>
      <c r="H9" s="37">
        <f>'7'!J6</f>
        <v>67.2</v>
      </c>
      <c r="I9" s="37">
        <f>AVERAGE(B9:H9)</f>
        <v>62.071428571428562</v>
      </c>
      <c r="J9" s="38">
        <f>RANK(I9,$I$7:$I$10,0)</f>
        <v>1</v>
      </c>
      <c r="K9" s="39"/>
      <c r="L9" s="40">
        <f>'7'!D6</f>
        <v>26.400000000000002</v>
      </c>
      <c r="M9" s="37">
        <f t="shared" si="0"/>
        <v>26.400000000000002</v>
      </c>
      <c r="N9" s="38">
        <f>RANK(M9,$M$7:$M$10,0)</f>
        <v>1</v>
      </c>
      <c r="O9" s="39"/>
      <c r="P9" s="37">
        <f t="shared" si="1"/>
        <v>88.471428571428561</v>
      </c>
      <c r="Q9" s="38">
        <f>RANK(P9,$P$7:$P$10,0)</f>
        <v>1</v>
      </c>
    </row>
    <row r="10" spans="1:17" s="29" customFormat="1" x14ac:dyDescent="0.2">
      <c r="A10" s="23" t="str">
        <f>'7'!A7:D7</f>
        <v>Lemoine</v>
      </c>
      <c r="B10" s="37">
        <f>'1'!J7</f>
        <v>62</v>
      </c>
      <c r="C10" s="37">
        <f>'2'!J7</f>
        <v>46</v>
      </c>
      <c r="D10" s="37">
        <f>'3'!J7</f>
        <v>55.1</v>
      </c>
      <c r="E10" s="37">
        <f>'4'!J7</f>
        <v>58</v>
      </c>
      <c r="F10" s="37">
        <f>'5'!J7</f>
        <v>64.5</v>
      </c>
      <c r="G10" s="37">
        <f>'6'!J7</f>
        <v>65</v>
      </c>
      <c r="H10" s="37">
        <f>'7'!J7</f>
        <v>50.8</v>
      </c>
      <c r="I10" s="37">
        <f t="shared" ref="I10" si="2">AVERAGE(B10:H10)</f>
        <v>57.342857142857149</v>
      </c>
      <c r="J10" s="38">
        <f>RANK(I10,$I$7:$I$10,0)</f>
        <v>2</v>
      </c>
      <c r="K10" s="39"/>
      <c r="L10" s="40">
        <f>'7'!D7</f>
        <v>19.799999999999997</v>
      </c>
      <c r="M10" s="37">
        <f t="shared" si="0"/>
        <v>19.799999999999997</v>
      </c>
      <c r="N10" s="38">
        <f>RANK(M10,$M$7:$M$10,0)</f>
        <v>4</v>
      </c>
      <c r="O10" s="39"/>
      <c r="P10" s="37">
        <f t="shared" si="1"/>
        <v>77.142857142857139</v>
      </c>
      <c r="Q10" s="38">
        <f>RANK(P10,$P$7:$P$10,0)</f>
        <v>2</v>
      </c>
    </row>
    <row r="29" spans="1:1" x14ac:dyDescent="0.2">
      <c r="A29" s="19" t="s">
        <v>23</v>
      </c>
    </row>
    <row r="30" spans="1:1" x14ac:dyDescent="0.2">
      <c r="A30" s="19"/>
    </row>
  </sheetData>
  <mergeCells count="4">
    <mergeCell ref="P5:Q5"/>
    <mergeCell ref="I5:J5"/>
    <mergeCell ref="M5:N5"/>
    <mergeCell ref="A3:J3"/>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vt:lpstr>
      <vt:lpstr>2</vt:lpstr>
      <vt:lpstr>3</vt:lpstr>
      <vt:lpstr>4</vt:lpstr>
      <vt:lpstr>5</vt:lpstr>
      <vt:lpstr>6</vt:lpstr>
      <vt:lpstr>7</vt:lpstr>
      <vt:lpstr>HUB</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Eric Shen</cp:lastModifiedBy>
  <cp:lastPrinted>2013-06-21T21:40:12Z</cp:lastPrinted>
  <dcterms:created xsi:type="dcterms:W3CDTF">2013-06-21T21:38:22Z</dcterms:created>
  <dcterms:modified xsi:type="dcterms:W3CDTF">2023-04-18T16:28:47Z</dcterms:modified>
</cp:coreProperties>
</file>