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mensah\Downloads\"/>
    </mc:Choice>
  </mc:AlternateContent>
  <xr:revisionPtr revIDLastSave="0" documentId="8_{0960C72D-2DD9-45AA-B82B-6E074CDBBF8E}" xr6:coauthVersionLast="45" xr6:coauthVersionMax="45" xr10:uidLastSave="{00000000-0000-0000-0000-000000000000}"/>
  <bookViews>
    <workbookView xWindow="820" yWindow="-110" windowWidth="18490" windowHeight="11020" xr2:uid="{00000000-000D-0000-FFFF-FFFF00000000}"/>
  </bookViews>
  <sheets>
    <sheet name="Estimate Master" sheetId="1" r:id="rId1"/>
  </sheets>
  <definedNames>
    <definedName name="_xlnm.Print_Area" localSheetId="0">'Estimate Master'!$A$1:$E$180</definedName>
    <definedName name="_xlnm.Print_Titles" localSheetId="0">'Estimate Master'!$1:$18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9" i="1" l="1"/>
  <c r="F179" i="1" l="1"/>
  <c r="G22" i="1" l="1"/>
  <c r="G23" i="1"/>
  <c r="G24" i="1"/>
  <c r="G28" i="1"/>
  <c r="G29" i="1"/>
  <c r="G33" i="1"/>
  <c r="G34" i="1"/>
  <c r="G35" i="1"/>
  <c r="G36" i="1"/>
  <c r="G37" i="1"/>
  <c r="G41" i="1"/>
  <c r="G42" i="1"/>
  <c r="G46" i="1"/>
  <c r="G47" i="1"/>
  <c r="G48" i="1"/>
  <c r="G49" i="1"/>
  <c r="G50" i="1"/>
  <c r="G51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72" i="1"/>
  <c r="G76" i="1"/>
  <c r="G80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4" i="1"/>
  <c r="G105" i="1"/>
  <c r="G106" i="1"/>
  <c r="G107" i="1"/>
  <c r="G108" i="1"/>
  <c r="G112" i="1"/>
  <c r="G116" i="1"/>
  <c r="G117" i="1"/>
  <c r="G118" i="1"/>
  <c r="G119" i="1"/>
  <c r="G123" i="1"/>
  <c r="G124" i="1"/>
  <c r="G125" i="1"/>
  <c r="G126" i="1"/>
  <c r="G127" i="1"/>
  <c r="G128" i="1"/>
  <c r="G129" i="1"/>
  <c r="G130" i="1"/>
  <c r="G131" i="1"/>
  <c r="G132" i="1"/>
  <c r="G133" i="1"/>
  <c r="G137" i="1"/>
  <c r="G138" i="1"/>
  <c r="G142" i="1"/>
  <c r="G143" i="1"/>
  <c r="G144" i="1"/>
  <c r="G145" i="1"/>
  <c r="G146" i="1"/>
  <c r="G147" i="1"/>
  <c r="G148" i="1"/>
  <c r="G149" i="1"/>
  <c r="G153" i="1"/>
  <c r="G154" i="1"/>
  <c r="G155" i="1"/>
  <c r="G156" i="1"/>
  <c r="G157" i="1"/>
  <c r="G158" i="1"/>
  <c r="G162" i="1"/>
  <c r="G163" i="1"/>
  <c r="G164" i="1"/>
  <c r="G165" i="1"/>
  <c r="G166" i="1"/>
  <c r="G167" i="1"/>
  <c r="G168" i="1"/>
  <c r="G172" i="1"/>
  <c r="G173" i="1"/>
  <c r="G177" i="1"/>
  <c r="G178" i="1"/>
  <c r="G21" i="1"/>
  <c r="C17" i="1" l="1"/>
</calcChain>
</file>

<file path=xl/sharedStrings.xml><?xml version="1.0" encoding="utf-8"?>
<sst xmlns="http://schemas.openxmlformats.org/spreadsheetml/2006/main" count="226" uniqueCount="216">
  <si>
    <t>UNIVERSITY OF HOUSTON</t>
  </si>
  <si>
    <t>Division of Research</t>
  </si>
  <si>
    <t xml:space="preserve"> </t>
  </si>
  <si>
    <t>ACADEMIC AFFAIRS/PROVOST</t>
  </si>
  <si>
    <t xml:space="preserve">Senior V.P. for Academic Affairs and Provost   </t>
  </si>
  <si>
    <t>Dean Business Administration</t>
  </si>
  <si>
    <t>SBDC</t>
  </si>
  <si>
    <t>EDUCATION</t>
  </si>
  <si>
    <t xml:space="preserve">Dean, Education                                   </t>
  </si>
  <si>
    <t xml:space="preserve">Health and Human Performance                      </t>
  </si>
  <si>
    <t>ENGINEERING</t>
  </si>
  <si>
    <t xml:space="preserve">Dean, Engineering                                 </t>
  </si>
  <si>
    <t xml:space="preserve">Chemical Engineering                              </t>
  </si>
  <si>
    <t xml:space="preserve">Civil Engineering                                 </t>
  </si>
  <si>
    <t xml:space="preserve">Electrical Engineering                            </t>
  </si>
  <si>
    <t xml:space="preserve">Industrial Engineering                            </t>
  </si>
  <si>
    <t xml:space="preserve">Mechanical Engineering                            </t>
  </si>
  <si>
    <t>HOTEL AND RESTAURANT MANAGEMENT</t>
  </si>
  <si>
    <t>LAW</t>
  </si>
  <si>
    <t>NATURAL SCIENCES AND MATHEMATICS</t>
  </si>
  <si>
    <t xml:space="preserve">Dean, Natural Sciences and Mathematics            </t>
  </si>
  <si>
    <t xml:space="preserve">Biology/Biochemistry                                           </t>
  </si>
  <si>
    <t xml:space="preserve">Chemistry                                         </t>
  </si>
  <si>
    <t xml:space="preserve">Computer Science                                  </t>
  </si>
  <si>
    <t xml:space="preserve">Mathematics                                       </t>
  </si>
  <si>
    <t xml:space="preserve">Physics                                           </t>
  </si>
  <si>
    <t>OPTOMETRY</t>
  </si>
  <si>
    <t>PHARMACY</t>
  </si>
  <si>
    <t xml:space="preserve">Dean, Pharmacy                                    </t>
  </si>
  <si>
    <t xml:space="preserve">Pharmacological and Pharmaceutical Sciences       </t>
  </si>
  <si>
    <t xml:space="preserve">Psychology                                        </t>
  </si>
  <si>
    <t>SOCIAL WORK</t>
  </si>
  <si>
    <t>TECHNOLOGY</t>
  </si>
  <si>
    <t>STUDENT AFFAIRS</t>
  </si>
  <si>
    <t xml:space="preserve">Vice President, Student Affairs                   </t>
  </si>
  <si>
    <t>LIBERAL ARTS AND SOCIAL SCIENCES</t>
  </si>
  <si>
    <t>Dean, CLASS</t>
  </si>
  <si>
    <t>Speed Type</t>
  </si>
  <si>
    <t>Biomedical Engineering</t>
  </si>
  <si>
    <t>Cost Center</t>
  </si>
  <si>
    <t>Houston Coastal Center</t>
  </si>
  <si>
    <t>Engineering Technology</t>
  </si>
  <si>
    <t>Human Development/Consumer Sci</t>
  </si>
  <si>
    <t>Psych, Health &amp; Learning Sciences</t>
  </si>
  <si>
    <t>Earth/Atmospheric Science</t>
  </si>
  <si>
    <t>Inst Climate &amp; Atmospheric Sci</t>
  </si>
  <si>
    <t>UH Energy</t>
  </si>
  <si>
    <t>CT BAUER COLLEGE OF BUSINESS</t>
  </si>
  <si>
    <t>Educational Leadership</t>
  </si>
  <si>
    <t>Nat'l Center for Airborne Laser Mapping</t>
  </si>
  <si>
    <t>Hobby Center for Public Policy</t>
  </si>
  <si>
    <t>Political Science</t>
  </si>
  <si>
    <t>Pharmaceutical Health Outcomes &amp; Policy</t>
  </si>
  <si>
    <t>Dean, Social Work</t>
  </si>
  <si>
    <t>Child &amp; Family for Innovative Research</t>
  </si>
  <si>
    <t>Dean, Technology</t>
  </si>
  <si>
    <t>Center for Information Security, Research &amp; Education</t>
  </si>
  <si>
    <t>Children's Learning Center</t>
  </si>
  <si>
    <t>SSPEED</t>
  </si>
  <si>
    <t>Communication Sciences &amp; Disorders</t>
  </si>
  <si>
    <t>CNRCS</t>
  </si>
  <si>
    <t>2091-H0005-B0810-NA</t>
  </si>
  <si>
    <t>2091-H0567-B0581-NA</t>
  </si>
  <si>
    <t>2091-H0041-B1181-NA</t>
  </si>
  <si>
    <t>2091-H0053-B1201-NA</t>
  </si>
  <si>
    <t>2091-H0058-B1205-NA</t>
  </si>
  <si>
    <t>2091-H0062-B1215-NA</t>
  </si>
  <si>
    <t>2091-H0524-B0281-NA</t>
  </si>
  <si>
    <t>2091-H0064-B1219-NA</t>
  </si>
  <si>
    <t>2091-H0066-B0862-NA</t>
  </si>
  <si>
    <t>2091-H0071-B3793-NA</t>
  </si>
  <si>
    <t>2091-H0067-B0864-NA</t>
  </si>
  <si>
    <t>2091-H0068-B0882-NA</t>
  </si>
  <si>
    <t>2091-H0070-B0886-NA</t>
  </si>
  <si>
    <t>2091-H0072-B0892-NA</t>
  </si>
  <si>
    <t>2091-H0073-B0896-NA</t>
  </si>
  <si>
    <t>2091-H0541-B2218-NA</t>
  </si>
  <si>
    <t>2091-H0520-B3784-NA</t>
  </si>
  <si>
    <t>2091-H0081-B1165-NA</t>
  </si>
  <si>
    <t>2091-H0082-B0921-NA</t>
  </si>
  <si>
    <t>2091-H0087-B4387-NA</t>
  </si>
  <si>
    <t>2091-H0065-B1223-NA</t>
  </si>
  <si>
    <t>2091-H0128-B1149-NA</t>
  </si>
  <si>
    <t>2091-H0124-B1111-NA</t>
  </si>
  <si>
    <t>2091-H0125-B1117-NA</t>
  </si>
  <si>
    <t>2091-H0098-B1177-NA</t>
  </si>
  <si>
    <t>2091-H0042-B1229-NA</t>
  </si>
  <si>
    <t>2091-H0102-B0945-NA</t>
  </si>
  <si>
    <t>2091-H0104-B0951-NA</t>
  </si>
  <si>
    <t>2091-H0107-B0991-NA</t>
  </si>
  <si>
    <t>2091-H0515-B3766-NA</t>
  </si>
  <si>
    <t>2091-H0108-B1011-NA</t>
  </si>
  <si>
    <t>2091-H0109-B1023-NA</t>
  </si>
  <si>
    <t>2091-H0271-B4473-NA</t>
  </si>
  <si>
    <t>2091-H0429-B1667-NA</t>
  </si>
  <si>
    <t>2091-H0110-B1031-NA</t>
  </si>
  <si>
    <t>2091-H0112-B1041-NA</t>
  </si>
  <si>
    <t>2091-H0113-B1161-NA</t>
  </si>
  <si>
    <t>2091-H0116-B1067-NA</t>
  </si>
  <si>
    <t>2091-H0118-B1097-NA</t>
  </si>
  <si>
    <t>2091-H0571-B0283-NA</t>
  </si>
  <si>
    <t>2091-H0117-B1069-NA</t>
  </si>
  <si>
    <t>2091-H0129-B1169-NA</t>
  </si>
  <si>
    <t>2091-H0509-B1171-NA</t>
  </si>
  <si>
    <t>2091-H0136-B1151-NA</t>
  </si>
  <si>
    <t>2091-H0554-B4472-NA</t>
  </si>
  <si>
    <t>2091-H0139-B1674-NA</t>
  </si>
  <si>
    <t>2091-H0140-B1675-NA</t>
  </si>
  <si>
    <t>2091-H0205-B0854-NA</t>
  </si>
  <si>
    <t>2091-H0229-B0854-NA</t>
  </si>
  <si>
    <t>Petroleum Engineering</t>
  </si>
  <si>
    <t>2091-H0591-B0686-NA</t>
  </si>
  <si>
    <t>COLLEGE OF THE ARTS</t>
  </si>
  <si>
    <t>Dean College of the Arts</t>
  </si>
  <si>
    <t>2091-H0594-B0126-NA</t>
  </si>
  <si>
    <t>Pharm Prac &amp; Trans Research</t>
  </si>
  <si>
    <t>Inst Community Health</t>
  </si>
  <si>
    <t>2091-H0501-B1844-NA</t>
  </si>
  <si>
    <t>Center Drug/Social Policy Research</t>
  </si>
  <si>
    <t>2091-H0508-B11710NA</t>
  </si>
  <si>
    <t>Information/Logistics Technology</t>
  </si>
  <si>
    <t>2091-H0137-B1673-NA</t>
  </si>
  <si>
    <t>PRESIDENT</t>
  </si>
  <si>
    <t>Heart/Kidney Institute</t>
  </si>
  <si>
    <t>2091-H0117-B1079-NA</t>
  </si>
  <si>
    <t>Academic and Faculty Affairs</t>
  </si>
  <si>
    <t>President</t>
  </si>
  <si>
    <t>Consistency Mgmt and Coop Disc</t>
  </si>
  <si>
    <t>CIBNS</t>
  </si>
  <si>
    <t>Arte Publico Press</t>
  </si>
  <si>
    <t>History</t>
  </si>
  <si>
    <t>Center for Public History</t>
  </si>
  <si>
    <t>Biology of Behavior Inst</t>
  </si>
  <si>
    <t xml:space="preserve">Dean, Law </t>
  </si>
  <si>
    <t>Dean, Optometry</t>
  </si>
  <si>
    <t>Construction Mgmt</t>
  </si>
  <si>
    <t>2091-H0467-B3537-NA</t>
  </si>
  <si>
    <t>2091-H0089-B0933-NA</t>
  </si>
  <si>
    <t>2091-H0093-B1613-NA</t>
  </si>
  <si>
    <t>2091-H0552-B2720-NA</t>
  </si>
  <si>
    <t>2091-H0443-B1327-NA</t>
  </si>
  <si>
    <t>Indirect Cost Return - Estimated FY 2021 Return</t>
  </si>
  <si>
    <t>FY2021 Estimate</t>
  </si>
  <si>
    <t>UH Global</t>
  </si>
  <si>
    <t>Cynthia Woods</t>
  </si>
  <si>
    <t>Nanosystem Manfacturing Ctr</t>
  </si>
  <si>
    <t>Sociology</t>
  </si>
  <si>
    <t>Philosophy</t>
  </si>
  <si>
    <t>Optometry Vision Sciences</t>
  </si>
  <si>
    <t>Inst Drug Education/Research</t>
  </si>
  <si>
    <t>Premier Center</t>
  </si>
  <si>
    <t>Mental Health Rites</t>
  </si>
  <si>
    <t>Latina Maternal and Family Health</t>
  </si>
  <si>
    <t>Architecture</t>
  </si>
  <si>
    <t>Dean, Architecture</t>
  </si>
  <si>
    <t>Library</t>
  </si>
  <si>
    <t>Honors</t>
  </si>
  <si>
    <t>Texas Center for Obesity</t>
  </si>
  <si>
    <t>Community Design Center Susan Rogers</t>
  </si>
  <si>
    <t>2091-H0464-B1171-NA</t>
  </si>
  <si>
    <t>2091-H0131-B1171-NA</t>
  </si>
  <si>
    <t>2091-H0024-B1173-NA</t>
  </si>
  <si>
    <t>2091-H0574-B1986-NA</t>
  </si>
  <si>
    <t>2091-H0422-B1621-NA</t>
  </si>
  <si>
    <t>2091-H0119-B1987-NA</t>
  </si>
  <si>
    <t>2091-H0126-B1137-NA</t>
  </si>
  <si>
    <t>2091-H0091-B0423-NA</t>
  </si>
  <si>
    <t>2091-H0500-B4422-NA</t>
  </si>
  <si>
    <t>2091-H0078-B2877-NA</t>
  </si>
  <si>
    <t>2091-H0143-B0860-NA</t>
  </si>
  <si>
    <t>2091-H0473-B0584-NA</t>
  </si>
  <si>
    <t>Charter School</t>
  </si>
  <si>
    <t>Curriculum and Instruction</t>
  </si>
  <si>
    <t>Decision and Information Science</t>
  </si>
  <si>
    <t>Management Department</t>
  </si>
  <si>
    <t>Marketing Department</t>
  </si>
  <si>
    <t>Adv Comm Engage &amp; Svc Inst</t>
  </si>
  <si>
    <t>Center for Life Sciences Technology</t>
  </si>
  <si>
    <t>GCSW Rersearch Center Support</t>
  </si>
  <si>
    <t>English</t>
  </si>
  <si>
    <t>Communication</t>
  </si>
  <si>
    <t>Hispanic Studies</t>
  </si>
  <si>
    <t>Modern and Classical Languages</t>
  </si>
  <si>
    <t>Economics</t>
  </si>
  <si>
    <t>Engr Undergrad Programs</t>
  </si>
  <si>
    <t>Center for Innovative Grouting</t>
  </si>
  <si>
    <t>Law</t>
  </si>
  <si>
    <t>Biomedical Sciences</t>
  </si>
  <si>
    <t>Clinical Sciences</t>
  </si>
  <si>
    <t>Health Syst &amp; Population Sci</t>
  </si>
  <si>
    <t>Medical Education</t>
  </si>
  <si>
    <t>Dean's Office College of Nursing</t>
  </si>
  <si>
    <t>2091-H0049-B1195-60649</t>
  </si>
  <si>
    <t>2091-H0062-B1215-60652</t>
  </si>
  <si>
    <t>2091-H0441-B1333-64110</t>
  </si>
  <si>
    <t>2091-H0076-B0423-62486</t>
  </si>
  <si>
    <t>2091-H0069-B0919-60713</t>
  </si>
  <si>
    <t>2091-H0468-B4430-60700</t>
  </si>
  <si>
    <t>2091-H0621-B1988-66123</t>
  </si>
  <si>
    <t>Dean, Medicine</t>
  </si>
  <si>
    <t>Medicine</t>
  </si>
  <si>
    <t>CBTIR Recovery subject to exception *</t>
  </si>
  <si>
    <t>Total IDC Recovered subject to formula</t>
  </si>
  <si>
    <t>DEDUCTIONS: (**)</t>
  </si>
  <si>
    <t xml:space="preserve">Infrastructure Overhead (A&amp;F) - Fixed </t>
  </si>
  <si>
    <t>Gross Central Initiatives Fund - 28.3% of Total Recovery</t>
  </si>
  <si>
    <t>Core Facility/Strategic Account - 7.7% of Total Recovery or $1.5M, whichever is &gt;</t>
  </si>
  <si>
    <t>Bad Debt Reserve - 2.25% of Total Recovery FY2019 only</t>
  </si>
  <si>
    <t>ULCI/DOR Hold</t>
  </si>
  <si>
    <t>Total IDC Recovered in FY2020</t>
  </si>
  <si>
    <t xml:space="preserve">Return to Generating Units - 52.081404% of Total Recovery </t>
  </si>
  <si>
    <t>FY2021 Net Return</t>
  </si>
  <si>
    <t>Difference to Post</t>
  </si>
  <si>
    <t>University Libraries</t>
  </si>
  <si>
    <t>Dean, Honors College</t>
  </si>
  <si>
    <t>Dean, Hotel and Restaurant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</si>
</sst>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b/>
      <u val="singleAccounting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1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 applyAlignment="1" applyProtection="1"/>
    <xf numFmtId="0" fontId="2" fillId="0" borderId="0" xfId="1" applyFont="1" applyAlignment="1" applyProtection="1"/>
    <xf numFmtId="164" fontId="1" fillId="0" borderId="0" xfId="0" applyNumberFormat="1" applyFont="1" applyFill="1"/>
    <xf numFmtId="0" fontId="2" fillId="2" borderId="0" xfId="0" applyFont="1" applyFill="1"/>
    <xf numFmtId="0" fontId="2" fillId="3" borderId="0" xfId="0" applyFont="1" applyFill="1"/>
    <xf numFmtId="0" fontId="1" fillId="2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Fill="1"/>
    <xf numFmtId="42" fontId="2" fillId="0" borderId="0" xfId="0" applyNumberFormat="1" applyFont="1"/>
    <xf numFmtId="42" fontId="2" fillId="0" borderId="0" xfId="0" applyNumberFormat="1" applyFont="1" applyFill="1" applyBorder="1"/>
    <xf numFmtId="42" fontId="2" fillId="0" borderId="0" xfId="0" applyNumberFormat="1" applyFont="1" applyFill="1"/>
    <xf numFmtId="42" fontId="5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/>
    <xf numFmtId="166" fontId="2" fillId="0" borderId="0" xfId="0" applyNumberFormat="1" applyFont="1"/>
    <xf numFmtId="166" fontId="2" fillId="0" borderId="0" xfId="0" applyNumberFormat="1" applyFont="1" applyFill="1" applyBorder="1"/>
    <xf numFmtId="166" fontId="2" fillId="0" borderId="0" xfId="0" applyNumberFormat="1" applyFont="1" applyFill="1"/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9"/>
  <sheetViews>
    <sheetView tabSelected="1" zoomScaleNormal="100" workbookViewId="0">
      <pane ySplit="18" topLeftCell="A19" activePane="bottomLeft" state="frozen"/>
      <selection pane="bottomLeft" activeCell="L168" sqref="L168"/>
    </sheetView>
  </sheetViews>
  <sheetFormatPr defaultColWidth="9.1796875" defaultRowHeight="12.5" x14ac:dyDescent="0.25"/>
  <cols>
    <col min="1" max="1" width="75.81640625" style="2" bestFit="1" customWidth="1"/>
    <col min="2" max="2" width="2.453125" style="2" customWidth="1"/>
    <col min="3" max="3" width="16.7265625" style="2" customWidth="1"/>
    <col min="4" max="4" width="22.7265625" style="2" bestFit="1" customWidth="1"/>
    <col min="5" max="5" width="13.81640625" style="22" customWidth="1"/>
    <col min="6" max="6" width="14" style="24" bestFit="1" customWidth="1"/>
    <col min="7" max="7" width="13" style="34" customWidth="1"/>
    <col min="8" max="16384" width="9.1796875" style="2"/>
  </cols>
  <sheetData>
    <row r="1" spans="1:7" ht="13" x14ac:dyDescent="0.3">
      <c r="A1" s="38" t="s">
        <v>0</v>
      </c>
      <c r="B1" s="38"/>
      <c r="C1" s="38"/>
      <c r="D1" s="38"/>
      <c r="E1" s="38"/>
    </row>
    <row r="2" spans="1:7" ht="13" x14ac:dyDescent="0.3">
      <c r="A2" s="38" t="s">
        <v>1</v>
      </c>
      <c r="B2" s="38"/>
      <c r="C2" s="38"/>
      <c r="D2" s="38"/>
      <c r="E2" s="38"/>
    </row>
    <row r="3" spans="1:7" ht="13" x14ac:dyDescent="0.3">
      <c r="A3" s="1"/>
      <c r="B3" s="1"/>
      <c r="C3" s="1"/>
      <c r="D3" s="1" t="s">
        <v>2</v>
      </c>
      <c r="E3" s="28"/>
    </row>
    <row r="4" spans="1:7" ht="13" x14ac:dyDescent="0.3">
      <c r="A4" s="1"/>
      <c r="B4" s="1"/>
      <c r="C4" s="1"/>
      <c r="D4" s="1"/>
      <c r="E4" s="28"/>
    </row>
    <row r="5" spans="1:7" s="5" customFormat="1" ht="13" x14ac:dyDescent="0.3">
      <c r="A5" s="39" t="s">
        <v>141</v>
      </c>
      <c r="B5" s="39"/>
      <c r="C5" s="39"/>
      <c r="D5" s="39"/>
      <c r="E5" s="39"/>
      <c r="F5" s="25"/>
      <c r="G5" s="35"/>
    </row>
    <row r="6" spans="1:7" s="5" customFormat="1" ht="13" x14ac:dyDescent="0.3">
      <c r="A6" s="15"/>
      <c r="B6" s="15"/>
      <c r="D6" s="15"/>
      <c r="E6" s="29"/>
      <c r="F6" s="25"/>
      <c r="G6" s="35"/>
    </row>
    <row r="7" spans="1:7" s="5" customFormat="1" ht="13" x14ac:dyDescent="0.3">
      <c r="A7" s="16" t="s">
        <v>209</v>
      </c>
      <c r="B7" s="15"/>
      <c r="C7" s="19">
        <v>22627129.869999997</v>
      </c>
      <c r="D7" s="15"/>
      <c r="E7" s="29"/>
      <c r="F7" s="25"/>
      <c r="G7" s="35"/>
    </row>
    <row r="8" spans="1:7" s="5" customFormat="1" ht="13" x14ac:dyDescent="0.3">
      <c r="A8" s="16" t="s">
        <v>201</v>
      </c>
      <c r="B8" s="15"/>
      <c r="C8" s="19">
        <v>464715.16999999993</v>
      </c>
      <c r="D8" s="15"/>
      <c r="E8" s="29"/>
      <c r="F8" s="25"/>
      <c r="G8" s="35"/>
    </row>
    <row r="9" spans="1:7" s="5" customFormat="1" ht="13" x14ac:dyDescent="0.3">
      <c r="A9" s="16" t="s">
        <v>202</v>
      </c>
      <c r="B9" s="15"/>
      <c r="C9" s="19">
        <v>22162414.699999999</v>
      </c>
      <c r="D9" s="15"/>
      <c r="E9" s="29"/>
      <c r="F9" s="25"/>
      <c r="G9" s="35"/>
    </row>
    <row r="10" spans="1:7" s="5" customFormat="1" ht="13" x14ac:dyDescent="0.3">
      <c r="A10" s="16"/>
      <c r="B10" s="15"/>
      <c r="C10" s="19"/>
      <c r="D10" s="15"/>
      <c r="E10" s="29"/>
      <c r="F10" s="25"/>
      <c r="G10" s="35"/>
    </row>
    <row r="11" spans="1:7" s="5" customFormat="1" ht="13" x14ac:dyDescent="0.3">
      <c r="A11" s="16" t="s">
        <v>203</v>
      </c>
      <c r="B11" s="15"/>
      <c r="C11" s="19"/>
      <c r="D11" s="15"/>
      <c r="E11" s="29"/>
      <c r="F11" s="25"/>
      <c r="G11" s="35"/>
    </row>
    <row r="12" spans="1:7" s="5" customFormat="1" ht="13" x14ac:dyDescent="0.3">
      <c r="A12" s="18" t="s">
        <v>204</v>
      </c>
      <c r="B12" s="15"/>
      <c r="C12" s="21">
        <v>1238909</v>
      </c>
      <c r="D12" s="15"/>
      <c r="E12" s="29"/>
      <c r="F12" s="25"/>
      <c r="G12" s="35"/>
    </row>
    <row r="13" spans="1:7" s="5" customFormat="1" ht="13" x14ac:dyDescent="0.3">
      <c r="A13" s="18" t="s">
        <v>205</v>
      </c>
      <c r="B13" s="15"/>
      <c r="C13" s="21">
        <v>6271963.3601000002</v>
      </c>
      <c r="D13" s="15"/>
      <c r="E13" s="29"/>
      <c r="F13" s="25"/>
      <c r="G13" s="35"/>
    </row>
    <row r="14" spans="1:7" s="5" customFormat="1" ht="13" x14ac:dyDescent="0.3">
      <c r="A14" s="18" t="s">
        <v>206</v>
      </c>
      <c r="B14" s="15"/>
      <c r="C14" s="21">
        <v>1706505.9319</v>
      </c>
      <c r="D14" s="15"/>
      <c r="E14" s="29"/>
      <c r="F14" s="25"/>
      <c r="G14" s="35"/>
    </row>
    <row r="15" spans="1:7" s="5" customFormat="1" ht="13" x14ac:dyDescent="0.3">
      <c r="A15" s="18" t="s">
        <v>207</v>
      </c>
      <c r="B15" s="15"/>
      <c r="C15" s="21">
        <v>498654.33074999996</v>
      </c>
      <c r="D15" s="15"/>
      <c r="E15" s="29"/>
      <c r="F15" s="25"/>
      <c r="G15" s="35"/>
    </row>
    <row r="16" spans="1:7" s="5" customFormat="1" ht="13" x14ac:dyDescent="0.3">
      <c r="A16" s="18" t="s">
        <v>208</v>
      </c>
      <c r="B16" s="15"/>
      <c r="C16" s="21">
        <v>903885.16241200001</v>
      </c>
      <c r="D16" s="15"/>
      <c r="E16" s="29"/>
      <c r="F16" s="25"/>
      <c r="G16" s="35"/>
    </row>
    <row r="17" spans="1:7" s="4" customFormat="1" ht="13" x14ac:dyDescent="0.3">
      <c r="A17" s="17" t="s">
        <v>210</v>
      </c>
      <c r="B17" s="6"/>
      <c r="C17" s="20">
        <f>C9-C12-C13-C14-C15-C16</f>
        <v>11542496.914837997</v>
      </c>
      <c r="D17" s="6"/>
      <c r="E17" s="11"/>
      <c r="F17" s="26"/>
      <c r="G17" s="36"/>
    </row>
    <row r="18" spans="1:7" ht="50.25" customHeight="1" x14ac:dyDescent="0.6">
      <c r="C18" s="3" t="s">
        <v>37</v>
      </c>
      <c r="D18" s="3" t="s">
        <v>39</v>
      </c>
      <c r="E18" s="30" t="s">
        <v>142</v>
      </c>
      <c r="F18" s="27" t="s">
        <v>211</v>
      </c>
      <c r="G18" s="37" t="s">
        <v>212</v>
      </c>
    </row>
    <row r="19" spans="1:7" ht="13" x14ac:dyDescent="0.3">
      <c r="A19" s="1"/>
      <c r="C19" s="3"/>
      <c r="D19" s="3"/>
      <c r="E19" s="31"/>
    </row>
    <row r="20" spans="1:7" ht="13" x14ac:dyDescent="0.3">
      <c r="A20" s="1" t="s">
        <v>3</v>
      </c>
      <c r="C20" s="3"/>
      <c r="D20" s="3"/>
    </row>
    <row r="21" spans="1:7" x14ac:dyDescent="0.25">
      <c r="A21" s="2" t="s">
        <v>4</v>
      </c>
      <c r="C21" s="2">
        <v>60760</v>
      </c>
      <c r="D21" s="2" t="s">
        <v>61</v>
      </c>
      <c r="E21" s="22">
        <v>46625</v>
      </c>
      <c r="F21" s="24">
        <v>45388.831174300758</v>
      </c>
      <c r="G21" s="34">
        <f>F21-E21</f>
        <v>-1236.168825699242</v>
      </c>
    </row>
    <row r="22" spans="1:7" x14ac:dyDescent="0.25">
      <c r="A22" s="12" t="s">
        <v>176</v>
      </c>
      <c r="F22" s="24">
        <v>456.018822374416</v>
      </c>
      <c r="G22" s="34">
        <f t="shared" ref="G22:G85" si="0">F22-E22</f>
        <v>456.018822374416</v>
      </c>
    </row>
    <row r="23" spans="1:7" x14ac:dyDescent="0.25">
      <c r="A23" s="2" t="s">
        <v>125</v>
      </c>
      <c r="C23" s="2">
        <v>64090</v>
      </c>
      <c r="D23" s="2" t="s">
        <v>140</v>
      </c>
      <c r="E23" s="22">
        <v>4623</v>
      </c>
      <c r="F23" s="24">
        <v>909.04071405575996</v>
      </c>
      <c r="G23" s="34">
        <f t="shared" si="0"/>
        <v>-3713.95928594424</v>
      </c>
    </row>
    <row r="24" spans="1:7" x14ac:dyDescent="0.25">
      <c r="A24" s="2" t="s">
        <v>143</v>
      </c>
      <c r="C24" s="2">
        <v>60760</v>
      </c>
      <c r="D24" s="2" t="s">
        <v>61</v>
      </c>
      <c r="E24" s="22">
        <v>1112</v>
      </c>
      <c r="F24" s="24">
        <v>303.20319974682201</v>
      </c>
      <c r="G24" s="34">
        <f t="shared" si="0"/>
        <v>-808.79680025317793</v>
      </c>
    </row>
    <row r="27" spans="1:7" ht="13" x14ac:dyDescent="0.3">
      <c r="A27" s="1" t="s">
        <v>122</v>
      </c>
      <c r="C27" s="3"/>
      <c r="D27" s="3"/>
      <c r="E27" s="31"/>
    </row>
    <row r="28" spans="1:7" ht="13" x14ac:dyDescent="0.3">
      <c r="A28" s="2" t="s">
        <v>126</v>
      </c>
      <c r="C28" s="3"/>
      <c r="D28" s="3"/>
      <c r="E28" s="32">
        <v>40883</v>
      </c>
      <c r="F28" s="24">
        <v>77001.545094134708</v>
      </c>
      <c r="G28" s="34">
        <f t="shared" si="0"/>
        <v>36118.545094134708</v>
      </c>
    </row>
    <row r="29" spans="1:7" x14ac:dyDescent="0.25">
      <c r="A29" s="4" t="s">
        <v>46</v>
      </c>
      <c r="B29" s="4"/>
      <c r="C29" s="4">
        <v>60761</v>
      </c>
      <c r="D29" s="4" t="s">
        <v>62</v>
      </c>
      <c r="E29" s="23">
        <v>30073</v>
      </c>
      <c r="F29" s="24">
        <v>55938.537326737445</v>
      </c>
      <c r="G29" s="34">
        <f t="shared" si="0"/>
        <v>25865.537326737445</v>
      </c>
    </row>
    <row r="32" spans="1:7" ht="13" x14ac:dyDescent="0.3">
      <c r="A32" s="1" t="s">
        <v>47</v>
      </c>
    </row>
    <row r="33" spans="1:7" x14ac:dyDescent="0.25">
      <c r="A33" s="4" t="s">
        <v>5</v>
      </c>
      <c r="C33" s="2">
        <v>60646</v>
      </c>
      <c r="D33" s="2" t="s">
        <v>63</v>
      </c>
      <c r="E33" s="22">
        <v>57242</v>
      </c>
      <c r="F33" s="24">
        <v>108411.65189074575</v>
      </c>
      <c r="G33" s="34">
        <f t="shared" si="0"/>
        <v>51169.65189074575</v>
      </c>
    </row>
    <row r="34" spans="1:7" x14ac:dyDescent="0.25">
      <c r="A34" s="12" t="s">
        <v>173</v>
      </c>
      <c r="F34" s="24">
        <v>574.53164228667902</v>
      </c>
      <c r="G34" s="34">
        <f t="shared" si="0"/>
        <v>574.53164228667902</v>
      </c>
    </row>
    <row r="35" spans="1:7" x14ac:dyDescent="0.25">
      <c r="A35" s="4" t="s">
        <v>175</v>
      </c>
      <c r="D35" s="2" t="s">
        <v>192</v>
      </c>
      <c r="F35" s="24">
        <v>93.888398398683705</v>
      </c>
      <c r="G35" s="34">
        <f t="shared" si="0"/>
        <v>93.888398398683705</v>
      </c>
    </row>
    <row r="36" spans="1:7" x14ac:dyDescent="0.25">
      <c r="A36" s="12" t="s">
        <v>174</v>
      </c>
      <c r="F36" s="24">
        <v>4114.0218282100705</v>
      </c>
      <c r="G36" s="34">
        <f t="shared" si="0"/>
        <v>4114.0218282100705</v>
      </c>
    </row>
    <row r="37" spans="1:7" x14ac:dyDescent="0.25">
      <c r="A37" s="2" t="s">
        <v>6</v>
      </c>
      <c r="C37" s="2">
        <v>60650</v>
      </c>
      <c r="D37" s="2" t="s">
        <v>64</v>
      </c>
      <c r="E37" s="22">
        <v>38295</v>
      </c>
      <c r="F37" s="24">
        <v>73972.070673706694</v>
      </c>
      <c r="G37" s="34">
        <f t="shared" si="0"/>
        <v>35677.070673706694</v>
      </c>
    </row>
    <row r="40" spans="1:7" ht="13" x14ac:dyDescent="0.3">
      <c r="A40" s="1" t="s">
        <v>112</v>
      </c>
    </row>
    <row r="41" spans="1:7" x14ac:dyDescent="0.25">
      <c r="A41" s="2" t="s">
        <v>113</v>
      </c>
      <c r="C41" s="2">
        <v>60709</v>
      </c>
      <c r="D41" s="2" t="s">
        <v>114</v>
      </c>
      <c r="E41" s="22">
        <v>1162</v>
      </c>
      <c r="F41" s="24">
        <v>191.67266164114858</v>
      </c>
      <c r="G41" s="34">
        <f t="shared" si="0"/>
        <v>-970.32733835885142</v>
      </c>
    </row>
    <row r="42" spans="1:7" x14ac:dyDescent="0.25">
      <c r="A42" s="2" t="s">
        <v>144</v>
      </c>
      <c r="C42" s="2">
        <v>60708</v>
      </c>
      <c r="D42" s="2" t="s">
        <v>170</v>
      </c>
      <c r="E42" s="22">
        <v>564</v>
      </c>
      <c r="F42" s="24">
        <v>-45.068539486634798</v>
      </c>
      <c r="G42" s="34">
        <f t="shared" si="0"/>
        <v>-609.06853948663479</v>
      </c>
    </row>
    <row r="45" spans="1:7" ht="13" x14ac:dyDescent="0.3">
      <c r="A45" s="1" t="s">
        <v>7</v>
      </c>
    </row>
    <row r="46" spans="1:7" x14ac:dyDescent="0.25">
      <c r="A46" s="2" t="s">
        <v>8</v>
      </c>
      <c r="C46" s="2">
        <v>60653</v>
      </c>
      <c r="D46" s="2" t="s">
        <v>65</v>
      </c>
      <c r="E46" s="22">
        <v>97564</v>
      </c>
      <c r="F46" s="24">
        <v>163960.1304745425</v>
      </c>
      <c r="G46" s="34">
        <f t="shared" si="0"/>
        <v>66396.1304745425</v>
      </c>
    </row>
    <row r="47" spans="1:7" x14ac:dyDescent="0.25">
      <c r="A47" s="13" t="s">
        <v>127</v>
      </c>
      <c r="C47" s="2">
        <v>60652</v>
      </c>
      <c r="D47" s="7" t="s">
        <v>66</v>
      </c>
      <c r="E47" s="22">
        <v>9133</v>
      </c>
      <c r="F47" s="24">
        <v>0</v>
      </c>
      <c r="G47" s="34">
        <f t="shared" si="0"/>
        <v>-9133</v>
      </c>
    </row>
    <row r="48" spans="1:7" x14ac:dyDescent="0.25">
      <c r="A48" s="2" t="s">
        <v>48</v>
      </c>
      <c r="C48" s="2">
        <v>60654</v>
      </c>
      <c r="D48" s="2" t="s">
        <v>67</v>
      </c>
      <c r="E48" s="22">
        <v>7669</v>
      </c>
      <c r="F48" s="24">
        <v>20747.09683943601</v>
      </c>
      <c r="G48" s="34">
        <f t="shared" si="0"/>
        <v>13078.09683943601</v>
      </c>
    </row>
    <row r="49" spans="1:7" x14ac:dyDescent="0.25">
      <c r="A49" s="4" t="s">
        <v>172</v>
      </c>
      <c r="D49" s="2" t="s">
        <v>193</v>
      </c>
      <c r="F49" s="24">
        <v>11742.128965354501</v>
      </c>
      <c r="G49" s="34">
        <f t="shared" si="0"/>
        <v>11742.128965354501</v>
      </c>
    </row>
    <row r="50" spans="1:7" x14ac:dyDescent="0.25">
      <c r="A50" s="4" t="s">
        <v>171</v>
      </c>
      <c r="D50" s="2" t="s">
        <v>194</v>
      </c>
      <c r="F50" s="24">
        <v>14.927363920066</v>
      </c>
      <c r="G50" s="34">
        <f t="shared" si="0"/>
        <v>14.927363920066</v>
      </c>
    </row>
    <row r="51" spans="1:7" x14ac:dyDescent="0.25">
      <c r="A51" s="2" t="s">
        <v>43</v>
      </c>
      <c r="C51" s="2">
        <v>60656</v>
      </c>
      <c r="D51" s="2" t="s">
        <v>68</v>
      </c>
      <c r="E51" s="22">
        <v>41086</v>
      </c>
      <c r="F51" s="24">
        <v>65362.288581877503</v>
      </c>
      <c r="G51" s="34">
        <f t="shared" si="0"/>
        <v>24276.288581877503</v>
      </c>
    </row>
    <row r="54" spans="1:7" ht="13" x14ac:dyDescent="0.3">
      <c r="A54" s="1" t="s">
        <v>10</v>
      </c>
    </row>
    <row r="55" spans="1:7" x14ac:dyDescent="0.25">
      <c r="A55" s="2" t="s">
        <v>11</v>
      </c>
      <c r="C55" s="2">
        <v>60719</v>
      </c>
      <c r="D55" s="2" t="s">
        <v>69</v>
      </c>
      <c r="E55" s="22">
        <v>1404891</v>
      </c>
      <c r="F55" s="24">
        <v>2379279.820819106</v>
      </c>
      <c r="G55" s="34">
        <f t="shared" si="0"/>
        <v>974388.82081910595</v>
      </c>
    </row>
    <row r="56" spans="1:7" x14ac:dyDescent="0.25">
      <c r="A56" s="2" t="s">
        <v>38</v>
      </c>
      <c r="B56" s="2" t="s">
        <v>2</v>
      </c>
      <c r="C56" s="2">
        <v>60712</v>
      </c>
      <c r="D56" s="2" t="s">
        <v>70</v>
      </c>
      <c r="E56" s="23">
        <v>237369</v>
      </c>
      <c r="F56" s="24">
        <v>370215.02699274779</v>
      </c>
      <c r="G56" s="34">
        <f t="shared" si="0"/>
        <v>132846.02699274779</v>
      </c>
    </row>
    <row r="57" spans="1:7" x14ac:dyDescent="0.25">
      <c r="A57" s="2" t="s">
        <v>128</v>
      </c>
      <c r="C57" s="2">
        <v>61434</v>
      </c>
      <c r="D57" s="7" t="s">
        <v>136</v>
      </c>
      <c r="E57" s="23">
        <v>1466</v>
      </c>
      <c r="F57" s="24">
        <v>7330.1145361205799</v>
      </c>
      <c r="G57" s="34">
        <f t="shared" si="0"/>
        <v>5864.1145361205799</v>
      </c>
    </row>
    <row r="58" spans="1:7" x14ac:dyDescent="0.25">
      <c r="A58" s="2" t="s">
        <v>12</v>
      </c>
      <c r="C58" s="2">
        <v>60716</v>
      </c>
      <c r="D58" s="2" t="s">
        <v>71</v>
      </c>
      <c r="E58" s="23">
        <v>259795</v>
      </c>
      <c r="F58" s="24">
        <v>406652.07447253808</v>
      </c>
      <c r="G58" s="34">
        <f t="shared" si="0"/>
        <v>146857.07447253808</v>
      </c>
    </row>
    <row r="59" spans="1:7" x14ac:dyDescent="0.25">
      <c r="A59" s="2" t="s">
        <v>13</v>
      </c>
      <c r="C59" s="2">
        <v>60717</v>
      </c>
      <c r="D59" s="2" t="s">
        <v>72</v>
      </c>
      <c r="E59" s="23">
        <v>72591</v>
      </c>
      <c r="F59" s="24">
        <v>145050.57412480499</v>
      </c>
      <c r="G59" s="34">
        <f t="shared" si="0"/>
        <v>72459.574124804989</v>
      </c>
    </row>
    <row r="60" spans="1:7" x14ac:dyDescent="0.25">
      <c r="A60" s="2" t="s">
        <v>14</v>
      </c>
      <c r="C60" s="2">
        <v>60714</v>
      </c>
      <c r="D60" s="2" t="s">
        <v>73</v>
      </c>
      <c r="E60" s="23">
        <v>130744</v>
      </c>
      <c r="F60" s="24">
        <v>352400.80781299481</v>
      </c>
      <c r="G60" s="34">
        <f t="shared" si="0"/>
        <v>221656.80781299481</v>
      </c>
    </row>
    <row r="61" spans="1:7" x14ac:dyDescent="0.25">
      <c r="A61" s="2" t="s">
        <v>15</v>
      </c>
      <c r="C61" s="2">
        <v>60720</v>
      </c>
      <c r="D61" s="2" t="s">
        <v>74</v>
      </c>
      <c r="E61" s="23">
        <v>7583</v>
      </c>
      <c r="F61" s="24">
        <v>15265.5596886534</v>
      </c>
      <c r="G61" s="34">
        <f t="shared" si="0"/>
        <v>7682.5596886534004</v>
      </c>
    </row>
    <row r="62" spans="1:7" s="4" customFormat="1" x14ac:dyDescent="0.25">
      <c r="A62" s="4" t="s">
        <v>16</v>
      </c>
      <c r="C62" s="4">
        <v>60721</v>
      </c>
      <c r="D62" s="4" t="s">
        <v>75</v>
      </c>
      <c r="E62" s="23">
        <v>100510</v>
      </c>
      <c r="F62" s="26">
        <v>189179.99905220012</v>
      </c>
      <c r="G62" s="34">
        <f t="shared" si="0"/>
        <v>88669.999052200117</v>
      </c>
    </row>
    <row r="63" spans="1:7" x14ac:dyDescent="0.25">
      <c r="A63" s="2" t="s">
        <v>49</v>
      </c>
      <c r="C63" s="2">
        <v>60722</v>
      </c>
      <c r="D63" s="2" t="s">
        <v>76</v>
      </c>
      <c r="E63" s="23">
        <v>38238</v>
      </c>
      <c r="F63" s="24">
        <v>90229.624275568494</v>
      </c>
      <c r="G63" s="34">
        <f t="shared" si="0"/>
        <v>51991.624275568494</v>
      </c>
    </row>
    <row r="64" spans="1:7" x14ac:dyDescent="0.25">
      <c r="A64" s="4" t="s">
        <v>184</v>
      </c>
      <c r="D64" s="2" t="s">
        <v>195</v>
      </c>
      <c r="E64" s="23"/>
      <c r="F64" s="24">
        <v>2411.7615280150299</v>
      </c>
      <c r="G64" s="34">
        <f t="shared" si="0"/>
        <v>2411.7615280150299</v>
      </c>
    </row>
    <row r="65" spans="1:7" x14ac:dyDescent="0.25">
      <c r="A65" s="4" t="s">
        <v>185</v>
      </c>
      <c r="D65" s="2" t="s">
        <v>196</v>
      </c>
      <c r="E65" s="23"/>
      <c r="F65" s="24">
        <v>499.264637688189</v>
      </c>
      <c r="G65" s="34">
        <f t="shared" si="0"/>
        <v>499.264637688189</v>
      </c>
    </row>
    <row r="66" spans="1:7" x14ac:dyDescent="0.25">
      <c r="A66" s="4" t="s">
        <v>110</v>
      </c>
      <c r="C66" s="2">
        <v>60723</v>
      </c>
      <c r="D66" s="2" t="s">
        <v>111</v>
      </c>
      <c r="E66" s="23">
        <v>45435</v>
      </c>
      <c r="F66" s="24">
        <v>86691.153385234706</v>
      </c>
      <c r="G66" s="34">
        <f t="shared" si="0"/>
        <v>41256.153385234706</v>
      </c>
    </row>
    <row r="67" spans="1:7" x14ac:dyDescent="0.25">
      <c r="A67" s="2" t="s">
        <v>58</v>
      </c>
      <c r="C67" s="2">
        <v>60724</v>
      </c>
      <c r="D67" s="2" t="s">
        <v>77</v>
      </c>
      <c r="E67" s="23">
        <v>354</v>
      </c>
      <c r="F67" s="24">
        <v>848.09437709274198</v>
      </c>
      <c r="G67" s="34">
        <f t="shared" si="0"/>
        <v>494.09437709274198</v>
      </c>
    </row>
    <row r="68" spans="1:7" x14ac:dyDescent="0.25">
      <c r="A68" s="2" t="s">
        <v>145</v>
      </c>
      <c r="C68" s="2">
        <v>60714</v>
      </c>
      <c r="D68" s="2" t="s">
        <v>73</v>
      </c>
      <c r="E68" s="23">
        <v>1578</v>
      </c>
      <c r="F68" s="24">
        <v>5644.6934092614301</v>
      </c>
      <c r="G68" s="34">
        <f t="shared" si="0"/>
        <v>4066.6934092614301</v>
      </c>
    </row>
    <row r="69" spans="1:7" x14ac:dyDescent="0.25">
      <c r="E69" s="23"/>
    </row>
    <row r="70" spans="1:7" x14ac:dyDescent="0.25">
      <c r="E70" s="23"/>
    </row>
    <row r="71" spans="1:7" ht="13" x14ac:dyDescent="0.3">
      <c r="A71" s="1" t="s">
        <v>155</v>
      </c>
      <c r="E71" s="23"/>
    </row>
    <row r="72" spans="1:7" x14ac:dyDescent="0.25">
      <c r="A72" s="2" t="s">
        <v>213</v>
      </c>
      <c r="C72" s="2">
        <v>60746</v>
      </c>
      <c r="D72" s="2" t="s">
        <v>169</v>
      </c>
      <c r="E72" s="23">
        <v>10769</v>
      </c>
      <c r="F72" s="24">
        <v>5271.6868652634603</v>
      </c>
      <c r="G72" s="34">
        <f t="shared" si="0"/>
        <v>-5497.3131347365397</v>
      </c>
    </row>
    <row r="73" spans="1:7" x14ac:dyDescent="0.25">
      <c r="E73" s="23"/>
    </row>
    <row r="74" spans="1:7" x14ac:dyDescent="0.25">
      <c r="E74" s="23"/>
    </row>
    <row r="75" spans="1:7" ht="13" x14ac:dyDescent="0.3">
      <c r="A75" s="1" t="s">
        <v>156</v>
      </c>
      <c r="E75" s="23"/>
    </row>
    <row r="76" spans="1:7" x14ac:dyDescent="0.25">
      <c r="A76" s="2" t="s">
        <v>214</v>
      </c>
      <c r="C76" s="2">
        <v>60745</v>
      </c>
      <c r="D76" s="2" t="s">
        <v>168</v>
      </c>
      <c r="E76" s="23">
        <v>1045</v>
      </c>
      <c r="F76" s="24">
        <v>5381.0994294034435</v>
      </c>
      <c r="G76" s="34">
        <f t="shared" si="0"/>
        <v>4336.0994294034435</v>
      </c>
    </row>
    <row r="77" spans="1:7" x14ac:dyDescent="0.25">
      <c r="E77" s="23"/>
    </row>
    <row r="78" spans="1:7" x14ac:dyDescent="0.25">
      <c r="E78" s="23"/>
    </row>
    <row r="79" spans="1:7" ht="13" x14ac:dyDescent="0.3">
      <c r="A79" s="1" t="s">
        <v>17</v>
      </c>
    </row>
    <row r="80" spans="1:7" x14ac:dyDescent="0.25">
      <c r="A80" s="2" t="s">
        <v>215</v>
      </c>
      <c r="C80" s="2">
        <v>60744</v>
      </c>
      <c r="D80" s="2" t="s">
        <v>78</v>
      </c>
      <c r="E80" s="22">
        <v>10049</v>
      </c>
      <c r="F80" s="24">
        <v>26719.653725478551</v>
      </c>
      <c r="G80" s="34">
        <f t="shared" si="0"/>
        <v>16670.653725478551</v>
      </c>
    </row>
    <row r="81" spans="1:7" x14ac:dyDescent="0.25">
      <c r="E81" s="23"/>
    </row>
    <row r="82" spans="1:7" x14ac:dyDescent="0.25">
      <c r="E82" s="23"/>
    </row>
    <row r="83" spans="1:7" ht="13" x14ac:dyDescent="0.3">
      <c r="A83" s="1" t="s">
        <v>35</v>
      </c>
    </row>
    <row r="84" spans="1:7" x14ac:dyDescent="0.25">
      <c r="A84" s="2" t="s">
        <v>36</v>
      </c>
      <c r="C84" s="2">
        <v>60660</v>
      </c>
      <c r="D84" s="2" t="s">
        <v>79</v>
      </c>
      <c r="E84" s="22">
        <v>210223</v>
      </c>
      <c r="F84" s="24">
        <v>558806.26632002636</v>
      </c>
      <c r="G84" s="34">
        <f t="shared" si="0"/>
        <v>348583.26632002636</v>
      </c>
    </row>
    <row r="85" spans="1:7" x14ac:dyDescent="0.25">
      <c r="A85" s="13" t="s">
        <v>131</v>
      </c>
      <c r="C85" s="2">
        <v>60660</v>
      </c>
      <c r="D85" s="7" t="s">
        <v>79</v>
      </c>
      <c r="E85" s="22">
        <v>374</v>
      </c>
      <c r="G85" s="34">
        <f t="shared" si="0"/>
        <v>-374</v>
      </c>
    </row>
    <row r="86" spans="1:7" x14ac:dyDescent="0.25">
      <c r="A86" s="2" t="s">
        <v>179</v>
      </c>
      <c r="D86" s="7"/>
      <c r="F86" s="24">
        <v>91.966851896529988</v>
      </c>
      <c r="G86" s="34">
        <f t="shared" ref="G86:G149" si="1">F86-E86</f>
        <v>91.966851896529988</v>
      </c>
    </row>
    <row r="87" spans="1:7" x14ac:dyDescent="0.25">
      <c r="A87" s="2" t="s">
        <v>129</v>
      </c>
      <c r="C87" s="2">
        <v>60658</v>
      </c>
      <c r="D87" s="7" t="s">
        <v>138</v>
      </c>
      <c r="E87" s="22">
        <v>1679</v>
      </c>
      <c r="F87" s="24">
        <v>8101.3810549534901</v>
      </c>
      <c r="G87" s="34">
        <f t="shared" si="1"/>
        <v>6422.3810549534901</v>
      </c>
    </row>
    <row r="88" spans="1:7" x14ac:dyDescent="0.25">
      <c r="A88" s="2" t="s">
        <v>180</v>
      </c>
      <c r="D88" s="7"/>
      <c r="F88" s="24">
        <v>1888.5560476676301</v>
      </c>
      <c r="G88" s="34">
        <f t="shared" si="1"/>
        <v>1888.5560476676301</v>
      </c>
    </row>
    <row r="89" spans="1:7" x14ac:dyDescent="0.25">
      <c r="A89" s="2" t="s">
        <v>181</v>
      </c>
      <c r="D89" s="7"/>
      <c r="F89" s="24">
        <v>106.755630270217</v>
      </c>
      <c r="G89" s="34">
        <f t="shared" si="1"/>
        <v>106.755630270217</v>
      </c>
    </row>
    <row r="90" spans="1:7" x14ac:dyDescent="0.25">
      <c r="A90" s="2" t="s">
        <v>183</v>
      </c>
      <c r="D90" s="7"/>
      <c r="F90" s="24">
        <v>977.24964667485301</v>
      </c>
      <c r="G90" s="34">
        <f t="shared" si="1"/>
        <v>977.24964667485301</v>
      </c>
    </row>
    <row r="91" spans="1:7" x14ac:dyDescent="0.25">
      <c r="A91" s="2" t="s">
        <v>182</v>
      </c>
      <c r="D91" s="7"/>
      <c r="F91" s="24">
        <v>0</v>
      </c>
      <c r="G91" s="34">
        <f t="shared" si="1"/>
        <v>0</v>
      </c>
    </row>
    <row r="92" spans="1:7" x14ac:dyDescent="0.25">
      <c r="A92" s="2" t="s">
        <v>59</v>
      </c>
      <c r="C92" s="2">
        <v>60662</v>
      </c>
      <c r="D92" s="2" t="s">
        <v>80</v>
      </c>
      <c r="E92" s="22">
        <v>1042</v>
      </c>
      <c r="F92" s="24">
        <v>3778.4109639060198</v>
      </c>
      <c r="G92" s="34">
        <f t="shared" si="1"/>
        <v>2736.4109639060198</v>
      </c>
    </row>
    <row r="93" spans="1:7" x14ac:dyDescent="0.25">
      <c r="A93" s="4" t="s">
        <v>146</v>
      </c>
      <c r="B93" s="4"/>
      <c r="C93" s="4">
        <v>60674</v>
      </c>
      <c r="D93" s="8" t="s">
        <v>165</v>
      </c>
      <c r="E93" s="23">
        <v>2704</v>
      </c>
      <c r="F93" s="24">
        <v>1743.7012656740801</v>
      </c>
      <c r="G93" s="34">
        <f t="shared" si="1"/>
        <v>-960.2987343259199</v>
      </c>
    </row>
    <row r="94" spans="1:7" x14ac:dyDescent="0.25">
      <c r="A94" s="2" t="s">
        <v>9</v>
      </c>
      <c r="C94" s="2">
        <v>60666</v>
      </c>
      <c r="D94" s="2" t="s">
        <v>81</v>
      </c>
      <c r="E94" s="22">
        <v>28963</v>
      </c>
      <c r="F94" s="24">
        <v>47279.795166072399</v>
      </c>
      <c r="G94" s="34">
        <f t="shared" si="1"/>
        <v>18316.795166072399</v>
      </c>
    </row>
    <row r="95" spans="1:7" x14ac:dyDescent="0.25">
      <c r="A95" s="2" t="s">
        <v>147</v>
      </c>
      <c r="C95" s="2">
        <v>62849</v>
      </c>
      <c r="D95" s="7" t="s">
        <v>166</v>
      </c>
      <c r="E95" s="22">
        <v>2243</v>
      </c>
      <c r="F95" s="24">
        <v>5190.1348973963604</v>
      </c>
      <c r="G95" s="34">
        <f t="shared" si="1"/>
        <v>2947.1348973963604</v>
      </c>
    </row>
    <row r="96" spans="1:7" x14ac:dyDescent="0.25">
      <c r="A96" s="13" t="s">
        <v>130</v>
      </c>
      <c r="C96" s="2">
        <v>60668</v>
      </c>
      <c r="D96" s="7" t="s">
        <v>137</v>
      </c>
      <c r="E96" s="22">
        <v>46</v>
      </c>
      <c r="F96" s="24">
        <v>0</v>
      </c>
      <c r="G96" s="34">
        <f t="shared" si="1"/>
        <v>-46</v>
      </c>
    </row>
    <row r="97" spans="1:7" x14ac:dyDescent="0.25">
      <c r="A97" s="4" t="s">
        <v>50</v>
      </c>
      <c r="C97" s="2">
        <v>60669</v>
      </c>
      <c r="D97" s="2" t="s">
        <v>82</v>
      </c>
      <c r="E97" s="22">
        <v>833</v>
      </c>
      <c r="F97" s="33">
        <v>1995.63777002963</v>
      </c>
      <c r="G97" s="34">
        <f t="shared" si="1"/>
        <v>1162.63777002963</v>
      </c>
    </row>
    <row r="98" spans="1:7" x14ac:dyDescent="0.25">
      <c r="A98" s="2" t="s">
        <v>157</v>
      </c>
      <c r="C98" s="2">
        <v>60737</v>
      </c>
      <c r="D98" s="7" t="s">
        <v>167</v>
      </c>
      <c r="E98" s="22">
        <v>2497</v>
      </c>
      <c r="F98" s="24">
        <v>4500.9660729361103</v>
      </c>
      <c r="G98" s="34">
        <f t="shared" si="1"/>
        <v>2003.9660729361103</v>
      </c>
    </row>
    <row r="99" spans="1:7" x14ac:dyDescent="0.25">
      <c r="A99" s="2" t="s">
        <v>51</v>
      </c>
      <c r="C99" s="2">
        <v>60672</v>
      </c>
      <c r="D99" s="2" t="s">
        <v>83</v>
      </c>
      <c r="E99" s="22">
        <v>1938</v>
      </c>
      <c r="F99" s="24">
        <v>3822.5555376062698</v>
      </c>
      <c r="G99" s="34">
        <f t="shared" si="1"/>
        <v>1884.5555376062698</v>
      </c>
    </row>
    <row r="100" spans="1:7" x14ac:dyDescent="0.25">
      <c r="A100" s="2" t="s">
        <v>30</v>
      </c>
      <c r="C100" s="2">
        <v>60673</v>
      </c>
      <c r="D100" s="2" t="s">
        <v>84</v>
      </c>
      <c r="E100" s="22">
        <v>105038</v>
      </c>
      <c r="F100" s="24">
        <v>216057.234824716</v>
      </c>
      <c r="G100" s="34">
        <f t="shared" si="1"/>
        <v>111019.234824716</v>
      </c>
    </row>
    <row r="103" spans="1:7" ht="13" x14ac:dyDescent="0.3">
      <c r="A103" s="6" t="s">
        <v>200</v>
      </c>
    </row>
    <row r="104" spans="1:7" x14ac:dyDescent="0.25">
      <c r="A104" s="4" t="s">
        <v>199</v>
      </c>
      <c r="D104" s="4" t="s">
        <v>198</v>
      </c>
      <c r="F104" s="24">
        <v>3289.211163394139</v>
      </c>
      <c r="G104" s="34">
        <f t="shared" si="1"/>
        <v>3289.211163394139</v>
      </c>
    </row>
    <row r="105" spans="1:7" x14ac:dyDescent="0.25">
      <c r="A105" s="12" t="s">
        <v>187</v>
      </c>
      <c r="F105" s="24">
        <v>41.878657605036302</v>
      </c>
      <c r="G105" s="34">
        <f t="shared" si="1"/>
        <v>41.878657605036302</v>
      </c>
    </row>
    <row r="106" spans="1:7" x14ac:dyDescent="0.25">
      <c r="A106" s="12" t="s">
        <v>188</v>
      </c>
      <c r="F106" s="24">
        <v>676.44195197467695</v>
      </c>
      <c r="G106" s="34">
        <f t="shared" si="1"/>
        <v>676.44195197467695</v>
      </c>
    </row>
    <row r="107" spans="1:7" x14ac:dyDescent="0.25">
      <c r="A107" s="4" t="s">
        <v>189</v>
      </c>
      <c r="D107" s="2" t="s">
        <v>198</v>
      </c>
      <c r="F107" s="24">
        <v>1372.55667548466</v>
      </c>
      <c r="G107" s="34">
        <f t="shared" si="1"/>
        <v>1372.55667548466</v>
      </c>
    </row>
    <row r="108" spans="1:7" x14ac:dyDescent="0.25">
      <c r="A108" s="12" t="s">
        <v>190</v>
      </c>
      <c r="F108" s="24">
        <v>298.53582049226299</v>
      </c>
      <c r="G108" s="34">
        <f t="shared" si="1"/>
        <v>298.53582049226299</v>
      </c>
    </row>
    <row r="109" spans="1:7" x14ac:dyDescent="0.25">
      <c r="A109" s="12"/>
    </row>
    <row r="111" spans="1:7" ht="13" x14ac:dyDescent="0.3">
      <c r="A111" s="14" t="s">
        <v>191</v>
      </c>
    </row>
    <row r="112" spans="1:7" x14ac:dyDescent="0.25">
      <c r="A112" s="12" t="s">
        <v>191</v>
      </c>
      <c r="F112" s="24">
        <v>239.27531137332673</v>
      </c>
      <c r="G112" s="34">
        <f t="shared" si="1"/>
        <v>239.27531137332673</v>
      </c>
    </row>
    <row r="113" spans="1:7" x14ac:dyDescent="0.25">
      <c r="A113" s="12"/>
    </row>
    <row r="115" spans="1:7" ht="13" x14ac:dyDescent="0.3">
      <c r="A115" s="1" t="s">
        <v>18</v>
      </c>
    </row>
    <row r="116" spans="1:7" hidden="1" x14ac:dyDescent="0.25">
      <c r="F116" s="24">
        <v>0</v>
      </c>
      <c r="G116" s="34">
        <f t="shared" si="1"/>
        <v>0</v>
      </c>
    </row>
    <row r="117" spans="1:7" x14ac:dyDescent="0.25">
      <c r="A117" s="2" t="s">
        <v>133</v>
      </c>
      <c r="C117" s="2">
        <v>60763</v>
      </c>
      <c r="D117" s="2" t="s">
        <v>85</v>
      </c>
      <c r="E117" s="22">
        <v>24370</v>
      </c>
      <c r="F117" s="24">
        <v>34448.402441605882</v>
      </c>
      <c r="G117" s="34">
        <f t="shared" si="1"/>
        <v>10078.402441605882</v>
      </c>
    </row>
    <row r="118" spans="1:7" hidden="1" x14ac:dyDescent="0.25">
      <c r="C118" s="2">
        <v>18040</v>
      </c>
      <c r="D118" s="2" t="s">
        <v>86</v>
      </c>
      <c r="F118" s="24">
        <v>0</v>
      </c>
      <c r="G118" s="34">
        <f t="shared" si="1"/>
        <v>0</v>
      </c>
    </row>
    <row r="119" spans="1:7" x14ac:dyDescent="0.25">
      <c r="A119" s="2" t="s">
        <v>186</v>
      </c>
      <c r="F119" s="24">
        <v>9.1060586443300906</v>
      </c>
      <c r="G119" s="34">
        <f t="shared" si="1"/>
        <v>9.1060586443300906</v>
      </c>
    </row>
    <row r="122" spans="1:7" ht="13" x14ac:dyDescent="0.3">
      <c r="A122" s="1" t="s">
        <v>19</v>
      </c>
    </row>
    <row r="123" spans="1:7" x14ac:dyDescent="0.25">
      <c r="A123" s="2" t="s">
        <v>20</v>
      </c>
      <c r="C123" s="2">
        <v>60681</v>
      </c>
      <c r="D123" s="2" t="s">
        <v>87</v>
      </c>
      <c r="E123" s="22">
        <v>1230371</v>
      </c>
      <c r="F123" s="24">
        <v>1820000.0443185281</v>
      </c>
      <c r="G123" s="34">
        <f t="shared" si="1"/>
        <v>589629.04431852815</v>
      </c>
    </row>
    <row r="124" spans="1:7" x14ac:dyDescent="0.25">
      <c r="A124" s="2" t="s">
        <v>21</v>
      </c>
      <c r="C124" s="2">
        <v>60676</v>
      </c>
      <c r="D124" s="2" t="s">
        <v>88</v>
      </c>
      <c r="E124" s="22">
        <v>209993</v>
      </c>
      <c r="F124" s="24">
        <v>306766.35251549899</v>
      </c>
      <c r="G124" s="34">
        <f t="shared" si="1"/>
        <v>96773.352515498991</v>
      </c>
    </row>
    <row r="125" spans="1:7" x14ac:dyDescent="0.25">
      <c r="A125" s="2" t="s">
        <v>132</v>
      </c>
      <c r="C125" s="2">
        <v>60675</v>
      </c>
      <c r="D125" s="7" t="s">
        <v>139</v>
      </c>
      <c r="E125" s="22">
        <v>1736</v>
      </c>
      <c r="F125" s="24">
        <v>653.71656430828</v>
      </c>
      <c r="G125" s="34">
        <f t="shared" si="1"/>
        <v>-1082.2834356917201</v>
      </c>
    </row>
    <row r="126" spans="1:7" x14ac:dyDescent="0.25">
      <c r="A126" s="2" t="s">
        <v>60</v>
      </c>
      <c r="C126" s="2">
        <v>60678</v>
      </c>
      <c r="D126" s="2" t="s">
        <v>90</v>
      </c>
      <c r="E126" s="22">
        <v>52925</v>
      </c>
      <c r="F126" s="24">
        <v>88310.888840207306</v>
      </c>
      <c r="G126" s="34">
        <f t="shared" si="1"/>
        <v>35385.888840207306</v>
      </c>
    </row>
    <row r="127" spans="1:7" x14ac:dyDescent="0.25">
      <c r="A127" s="2" t="s">
        <v>22</v>
      </c>
      <c r="C127" s="2">
        <v>60679</v>
      </c>
      <c r="D127" s="2" t="s">
        <v>89</v>
      </c>
      <c r="E127" s="22">
        <v>113473</v>
      </c>
      <c r="F127" s="24">
        <v>240042.90055833699</v>
      </c>
      <c r="G127" s="34">
        <f t="shared" si="1"/>
        <v>126569.90055833699</v>
      </c>
    </row>
    <row r="128" spans="1:7" s="4" customFormat="1" x14ac:dyDescent="0.25">
      <c r="A128" s="2" t="s">
        <v>23</v>
      </c>
      <c r="B128" s="2"/>
      <c r="C128" s="2">
        <v>60680</v>
      </c>
      <c r="D128" s="2" t="s">
        <v>91</v>
      </c>
      <c r="E128" s="22">
        <v>62079</v>
      </c>
      <c r="F128" s="26">
        <v>93643.160760858402</v>
      </c>
      <c r="G128" s="34">
        <f t="shared" si="1"/>
        <v>31564.160760858402</v>
      </c>
    </row>
    <row r="129" spans="1:7" x14ac:dyDescent="0.25">
      <c r="A129" s="2" t="s">
        <v>44</v>
      </c>
      <c r="C129" s="2">
        <v>60682</v>
      </c>
      <c r="D129" s="2" t="s">
        <v>92</v>
      </c>
      <c r="E129" s="22">
        <v>99649</v>
      </c>
      <c r="F129" s="24">
        <v>212734.876747548</v>
      </c>
      <c r="G129" s="34">
        <f t="shared" si="1"/>
        <v>113085.876747548</v>
      </c>
    </row>
    <row r="130" spans="1:7" x14ac:dyDescent="0.25">
      <c r="A130" s="4" t="s">
        <v>40</v>
      </c>
      <c r="B130" s="4"/>
      <c r="C130" s="4">
        <v>60683</v>
      </c>
      <c r="D130" s="9" t="s">
        <v>93</v>
      </c>
      <c r="E130" s="23">
        <v>5378</v>
      </c>
      <c r="F130" s="24">
        <v>8332.1467807435602</v>
      </c>
      <c r="G130" s="34">
        <f t="shared" si="1"/>
        <v>2954.1467807435602</v>
      </c>
    </row>
    <row r="131" spans="1:7" x14ac:dyDescent="0.25">
      <c r="A131" s="2" t="s">
        <v>45</v>
      </c>
      <c r="C131" s="2">
        <v>60684</v>
      </c>
      <c r="D131" s="2" t="s">
        <v>94</v>
      </c>
      <c r="E131" s="22">
        <v>10081</v>
      </c>
      <c r="F131" s="24">
        <v>15941.5396577349</v>
      </c>
      <c r="G131" s="34">
        <f t="shared" si="1"/>
        <v>5860.5396577349002</v>
      </c>
    </row>
    <row r="132" spans="1:7" x14ac:dyDescent="0.25">
      <c r="A132" s="2" t="s">
        <v>24</v>
      </c>
      <c r="C132" s="2">
        <v>60686</v>
      </c>
      <c r="D132" s="2" t="s">
        <v>95</v>
      </c>
      <c r="E132" s="22">
        <v>103005</v>
      </c>
      <c r="F132" s="24">
        <v>144835.8564043736</v>
      </c>
      <c r="G132" s="34">
        <f t="shared" si="1"/>
        <v>41830.856404373597</v>
      </c>
    </row>
    <row r="133" spans="1:7" x14ac:dyDescent="0.25">
      <c r="A133" s="2" t="s">
        <v>25</v>
      </c>
      <c r="C133" s="2">
        <v>60687</v>
      </c>
      <c r="D133" s="2" t="s">
        <v>96</v>
      </c>
      <c r="E133" s="22">
        <v>165159</v>
      </c>
      <c r="F133" s="24">
        <v>186750.94613756571</v>
      </c>
      <c r="G133" s="34">
        <f t="shared" si="1"/>
        <v>21591.946137565712</v>
      </c>
    </row>
    <row r="134" spans="1:7" ht="13" x14ac:dyDescent="0.3">
      <c r="A134" s="1" t="s">
        <v>2</v>
      </c>
      <c r="B134" s="1"/>
      <c r="C134" s="1"/>
      <c r="D134" s="1"/>
      <c r="E134" s="28"/>
    </row>
    <row r="135" spans="1:7" ht="13" x14ac:dyDescent="0.3">
      <c r="A135" s="1"/>
      <c r="B135" s="1"/>
      <c r="C135" s="1"/>
      <c r="D135" s="1"/>
      <c r="E135" s="28"/>
    </row>
    <row r="136" spans="1:7" ht="13" x14ac:dyDescent="0.3">
      <c r="A136" s="1" t="s">
        <v>26</v>
      </c>
    </row>
    <row r="137" spans="1:7" x14ac:dyDescent="0.25">
      <c r="A137" s="2" t="s">
        <v>134</v>
      </c>
      <c r="C137" s="2">
        <v>60688</v>
      </c>
      <c r="D137" s="2" t="s">
        <v>97</v>
      </c>
      <c r="E137" s="22">
        <v>322211</v>
      </c>
      <c r="F137" s="24">
        <v>447892.94424990454</v>
      </c>
      <c r="G137" s="34">
        <f t="shared" si="1"/>
        <v>125681.94424990454</v>
      </c>
    </row>
    <row r="138" spans="1:7" x14ac:dyDescent="0.25">
      <c r="A138" s="2" t="s">
        <v>148</v>
      </c>
      <c r="C138" s="2">
        <v>60688</v>
      </c>
      <c r="D138" s="2" t="s">
        <v>97</v>
      </c>
      <c r="E138" s="22">
        <v>100595</v>
      </c>
      <c r="F138" s="24">
        <v>237450.63956634299</v>
      </c>
      <c r="G138" s="34">
        <f t="shared" si="1"/>
        <v>136855.63956634299</v>
      </c>
    </row>
    <row r="141" spans="1:7" ht="13" x14ac:dyDescent="0.3">
      <c r="A141" s="1" t="s">
        <v>27</v>
      </c>
    </row>
    <row r="142" spans="1:7" x14ac:dyDescent="0.25">
      <c r="A142" s="2" t="s">
        <v>28</v>
      </c>
      <c r="C142" s="2">
        <v>60691</v>
      </c>
      <c r="D142" s="2" t="s">
        <v>98</v>
      </c>
      <c r="E142" s="22">
        <v>478836</v>
      </c>
      <c r="F142" s="24">
        <v>796594.4629170819</v>
      </c>
      <c r="G142" s="34">
        <f t="shared" si="1"/>
        <v>317758.4629170819</v>
      </c>
    </row>
    <row r="143" spans="1:7" x14ac:dyDescent="0.25">
      <c r="A143" s="2" t="s">
        <v>115</v>
      </c>
      <c r="C143" s="2">
        <v>60690</v>
      </c>
      <c r="D143" s="2" t="s">
        <v>99</v>
      </c>
      <c r="E143" s="22">
        <v>56026</v>
      </c>
      <c r="F143" s="24">
        <v>78775.765550739743</v>
      </c>
      <c r="G143" s="34">
        <f t="shared" si="1"/>
        <v>22749.765550739743</v>
      </c>
    </row>
    <row r="144" spans="1:7" x14ac:dyDescent="0.25">
      <c r="A144" s="2" t="s">
        <v>116</v>
      </c>
      <c r="C144" s="2">
        <v>60693</v>
      </c>
      <c r="D144" s="2" t="s">
        <v>117</v>
      </c>
      <c r="E144" s="22">
        <v>5607</v>
      </c>
      <c r="F144" s="24">
        <v>11870.205502589401</v>
      </c>
      <c r="G144" s="34">
        <f t="shared" si="1"/>
        <v>6263.2055025894006</v>
      </c>
    </row>
    <row r="145" spans="1:7" x14ac:dyDescent="0.25">
      <c r="A145" s="2" t="s">
        <v>52</v>
      </c>
      <c r="C145" s="2">
        <v>60695</v>
      </c>
      <c r="D145" s="2" t="s">
        <v>100</v>
      </c>
      <c r="E145" s="22">
        <v>14043</v>
      </c>
      <c r="F145" s="24">
        <v>50994.949816676803</v>
      </c>
      <c r="G145" s="34">
        <f t="shared" si="1"/>
        <v>36951.949816676803</v>
      </c>
    </row>
    <row r="146" spans="1:7" x14ac:dyDescent="0.25">
      <c r="A146" s="5" t="s">
        <v>149</v>
      </c>
      <c r="C146" s="2">
        <v>60694</v>
      </c>
      <c r="D146" s="2" t="s">
        <v>163</v>
      </c>
      <c r="E146" s="22">
        <v>2521</v>
      </c>
      <c r="F146" s="24">
        <v>4987.3073922879303</v>
      </c>
      <c r="G146" s="34">
        <f t="shared" si="1"/>
        <v>2466.3073922879303</v>
      </c>
    </row>
    <row r="147" spans="1:7" x14ac:dyDescent="0.25">
      <c r="A147" s="5" t="s">
        <v>150</v>
      </c>
      <c r="C147" s="2">
        <v>66110</v>
      </c>
      <c r="D147" s="2" t="s">
        <v>164</v>
      </c>
      <c r="E147" s="22">
        <v>4338</v>
      </c>
      <c r="F147" s="24">
        <v>78616.415406212604</v>
      </c>
      <c r="G147" s="34">
        <f t="shared" si="1"/>
        <v>74278.415406212604</v>
      </c>
    </row>
    <row r="148" spans="1:7" x14ac:dyDescent="0.25">
      <c r="A148" s="4" t="s">
        <v>123</v>
      </c>
      <c r="B148" s="4"/>
      <c r="C148" s="4">
        <v>60692</v>
      </c>
      <c r="D148" s="4" t="s">
        <v>124</v>
      </c>
      <c r="E148" s="23">
        <v>50036</v>
      </c>
      <c r="F148" s="24">
        <v>76061.963495224903</v>
      </c>
      <c r="G148" s="34">
        <f t="shared" si="1"/>
        <v>26025.963495224903</v>
      </c>
    </row>
    <row r="149" spans="1:7" x14ac:dyDescent="0.25">
      <c r="A149" s="4" t="s">
        <v>29</v>
      </c>
      <c r="B149" s="4"/>
      <c r="C149" s="4">
        <v>60696</v>
      </c>
      <c r="D149" s="4" t="s">
        <v>101</v>
      </c>
      <c r="E149" s="23">
        <v>189825</v>
      </c>
      <c r="F149" s="24">
        <v>275665.09633977676</v>
      </c>
      <c r="G149" s="34">
        <f t="shared" si="1"/>
        <v>85840.096339776763</v>
      </c>
    </row>
    <row r="150" spans="1:7" x14ac:dyDescent="0.25">
      <c r="F150" s="24">
        <v>0</v>
      </c>
    </row>
    <row r="152" spans="1:7" ht="13" x14ac:dyDescent="0.3">
      <c r="A152" s="1" t="s">
        <v>31</v>
      </c>
    </row>
    <row r="153" spans="1:7" x14ac:dyDescent="0.25">
      <c r="A153" s="2" t="s">
        <v>53</v>
      </c>
      <c r="C153" s="2">
        <v>60741</v>
      </c>
      <c r="D153" s="2" t="s">
        <v>102</v>
      </c>
      <c r="E153" s="22">
        <v>110233</v>
      </c>
      <c r="F153" s="24">
        <v>238948.20611276777</v>
      </c>
      <c r="G153" s="34">
        <f t="shared" ref="G153:G178" si="2">F153-E153</f>
        <v>128715.20611276777</v>
      </c>
    </row>
    <row r="154" spans="1:7" x14ac:dyDescent="0.25">
      <c r="A154" s="2" t="s">
        <v>151</v>
      </c>
      <c r="C154" s="2">
        <v>63357</v>
      </c>
      <c r="D154" s="2" t="s">
        <v>160</v>
      </c>
      <c r="E154" s="22">
        <v>924</v>
      </c>
      <c r="F154" s="24">
        <v>3901.2097980277799</v>
      </c>
      <c r="G154" s="34">
        <f t="shared" si="2"/>
        <v>2977.2097980277799</v>
      </c>
    </row>
    <row r="155" spans="1:7" x14ac:dyDescent="0.25">
      <c r="A155" s="2" t="s">
        <v>152</v>
      </c>
      <c r="C155" s="2">
        <v>60634</v>
      </c>
      <c r="D155" s="2" t="s">
        <v>159</v>
      </c>
      <c r="E155" s="22">
        <v>4829</v>
      </c>
      <c r="F155" s="24">
        <v>51636.208604368403</v>
      </c>
      <c r="G155" s="34">
        <f t="shared" si="2"/>
        <v>46807.208604368403</v>
      </c>
    </row>
    <row r="156" spans="1:7" x14ac:dyDescent="0.25">
      <c r="A156" s="2" t="s">
        <v>118</v>
      </c>
      <c r="C156" s="2">
        <v>60739</v>
      </c>
      <c r="D156" s="2" t="s">
        <v>119</v>
      </c>
      <c r="E156" s="22">
        <v>30481</v>
      </c>
      <c r="F156" s="24">
        <v>55480.536231607599</v>
      </c>
      <c r="G156" s="34">
        <f t="shared" si="2"/>
        <v>24999.536231607599</v>
      </c>
    </row>
    <row r="157" spans="1:7" x14ac:dyDescent="0.25">
      <c r="A157" s="2" t="s">
        <v>178</v>
      </c>
      <c r="F157" s="24">
        <v>26.540527645260099</v>
      </c>
      <c r="G157" s="34">
        <f t="shared" si="2"/>
        <v>26.540527645260099</v>
      </c>
    </row>
    <row r="158" spans="1:7" x14ac:dyDescent="0.25">
      <c r="A158" s="2" t="s">
        <v>54</v>
      </c>
      <c r="C158" s="2">
        <v>60742</v>
      </c>
      <c r="D158" s="2" t="s">
        <v>103</v>
      </c>
      <c r="E158" s="22">
        <v>29908</v>
      </c>
      <c r="F158" s="24">
        <v>25075.784758346501</v>
      </c>
      <c r="G158" s="34">
        <f t="shared" si="2"/>
        <v>-4832.2152416534991</v>
      </c>
    </row>
    <row r="159" spans="1:7" ht="13" x14ac:dyDescent="0.3">
      <c r="A159" s="1"/>
    </row>
    <row r="160" spans="1:7" ht="13" x14ac:dyDescent="0.3">
      <c r="A160" s="1"/>
    </row>
    <row r="161" spans="1:7" ht="13" x14ac:dyDescent="0.3">
      <c r="A161" s="1" t="s">
        <v>32</v>
      </c>
    </row>
    <row r="162" spans="1:7" x14ac:dyDescent="0.25">
      <c r="A162" s="2" t="s">
        <v>55</v>
      </c>
      <c r="C162" s="2">
        <v>60698</v>
      </c>
      <c r="D162" s="2" t="s">
        <v>104</v>
      </c>
      <c r="E162" s="22">
        <v>138942</v>
      </c>
      <c r="F162" s="24">
        <v>198929.30648825484</v>
      </c>
      <c r="G162" s="34">
        <f t="shared" si="2"/>
        <v>59987.306488254835</v>
      </c>
    </row>
    <row r="163" spans="1:7" x14ac:dyDescent="0.25">
      <c r="A163" s="2" t="s">
        <v>56</v>
      </c>
      <c r="C163" s="2">
        <v>60699</v>
      </c>
      <c r="D163" s="10" t="s">
        <v>105</v>
      </c>
      <c r="E163" s="22">
        <v>13277</v>
      </c>
      <c r="F163" s="24">
        <v>13159.737279909899</v>
      </c>
      <c r="G163" s="34">
        <f t="shared" si="2"/>
        <v>-117.26272009010063</v>
      </c>
    </row>
    <row r="164" spans="1:7" x14ac:dyDescent="0.25">
      <c r="A164" s="2" t="s">
        <v>135</v>
      </c>
      <c r="C164" s="2">
        <v>60698</v>
      </c>
      <c r="D164" s="7" t="s">
        <v>104</v>
      </c>
      <c r="E164" s="22">
        <v>10694</v>
      </c>
      <c r="F164" s="24">
        <v>14626.1269433451</v>
      </c>
      <c r="G164" s="34">
        <f t="shared" si="2"/>
        <v>3932.1269433450998</v>
      </c>
    </row>
    <row r="165" spans="1:7" x14ac:dyDescent="0.25">
      <c r="A165" s="2" t="s">
        <v>41</v>
      </c>
      <c r="C165" s="2">
        <v>60703</v>
      </c>
      <c r="D165" s="10" t="s">
        <v>106</v>
      </c>
      <c r="E165" s="22">
        <v>21968</v>
      </c>
      <c r="F165" s="24">
        <v>61849.0847177416</v>
      </c>
      <c r="G165" s="34">
        <f t="shared" si="2"/>
        <v>39881.0847177416</v>
      </c>
    </row>
    <row r="166" spans="1:7" x14ac:dyDescent="0.25">
      <c r="A166" s="2" t="s">
        <v>120</v>
      </c>
      <c r="C166" s="2">
        <v>60705</v>
      </c>
      <c r="D166" s="10" t="s">
        <v>121</v>
      </c>
      <c r="E166" s="22">
        <v>14986</v>
      </c>
      <c r="F166" s="24">
        <v>13863.8084442169</v>
      </c>
      <c r="G166" s="34">
        <f t="shared" si="2"/>
        <v>-1122.1915557830998</v>
      </c>
    </row>
    <row r="167" spans="1:7" x14ac:dyDescent="0.25">
      <c r="A167" s="4" t="s">
        <v>177</v>
      </c>
      <c r="D167" s="10" t="s">
        <v>197</v>
      </c>
      <c r="F167" s="24">
        <v>11985.3326524533</v>
      </c>
      <c r="G167" s="34">
        <f t="shared" si="2"/>
        <v>11985.3326524533</v>
      </c>
    </row>
    <row r="168" spans="1:7" x14ac:dyDescent="0.25">
      <c r="A168" s="2" t="s">
        <v>42</v>
      </c>
      <c r="C168" s="2">
        <v>60704</v>
      </c>
      <c r="D168" s="10" t="s">
        <v>107</v>
      </c>
      <c r="E168" s="22">
        <v>4458</v>
      </c>
      <c r="F168" s="24">
        <v>7493.5178659782196</v>
      </c>
      <c r="G168" s="34">
        <f t="shared" si="2"/>
        <v>3035.5178659782196</v>
      </c>
    </row>
    <row r="169" spans="1:7" ht="13" x14ac:dyDescent="0.3">
      <c r="A169" s="1"/>
    </row>
    <row r="170" spans="1:7" ht="13" x14ac:dyDescent="0.3">
      <c r="A170" s="1"/>
    </row>
    <row r="171" spans="1:7" ht="13" x14ac:dyDescent="0.3">
      <c r="A171" s="1" t="s">
        <v>33</v>
      </c>
    </row>
    <row r="172" spans="1:7" x14ac:dyDescent="0.25">
      <c r="A172" s="2" t="s">
        <v>34</v>
      </c>
      <c r="C172" s="2">
        <v>60765</v>
      </c>
      <c r="D172" s="10" t="s">
        <v>108</v>
      </c>
      <c r="E172" s="22">
        <v>3623</v>
      </c>
      <c r="F172" s="24">
        <v>4949.7080500146476</v>
      </c>
      <c r="G172" s="34">
        <f t="shared" si="2"/>
        <v>1326.7080500146476</v>
      </c>
    </row>
    <row r="173" spans="1:7" x14ac:dyDescent="0.25">
      <c r="A173" s="2" t="s">
        <v>57</v>
      </c>
      <c r="C173" s="2">
        <v>60764</v>
      </c>
      <c r="D173" s="10" t="s">
        <v>109</v>
      </c>
      <c r="E173" s="22">
        <v>4081</v>
      </c>
      <c r="F173" s="24">
        <v>3595.6637308685299</v>
      </c>
      <c r="G173" s="34">
        <f t="shared" si="2"/>
        <v>-485.33626913147009</v>
      </c>
    </row>
    <row r="176" spans="1:7" ht="13" x14ac:dyDescent="0.3">
      <c r="A176" s="1" t="s">
        <v>153</v>
      </c>
    </row>
    <row r="177" spans="1:7" x14ac:dyDescent="0.25">
      <c r="A177" s="2" t="s">
        <v>154</v>
      </c>
      <c r="C177" s="2">
        <v>60651</v>
      </c>
      <c r="D177" s="10" t="s">
        <v>161</v>
      </c>
      <c r="E177" s="22">
        <v>4219</v>
      </c>
      <c r="F177" s="24">
        <v>-4897.4436503061461</v>
      </c>
      <c r="G177" s="34">
        <f t="shared" si="2"/>
        <v>-9116.4436503061461</v>
      </c>
    </row>
    <row r="178" spans="1:7" x14ac:dyDescent="0.25">
      <c r="A178" s="2" t="s">
        <v>158</v>
      </c>
      <c r="C178" s="2">
        <v>66103</v>
      </c>
      <c r="D178" s="10" t="s">
        <v>162</v>
      </c>
      <c r="E178" s="22">
        <v>2818</v>
      </c>
      <c r="F178" s="24">
        <v>-3557.6968034156998</v>
      </c>
      <c r="G178" s="34">
        <f t="shared" si="2"/>
        <v>-6375.6968034156998</v>
      </c>
    </row>
    <row r="179" spans="1:7" x14ac:dyDescent="0.25">
      <c r="E179" s="22" t="s">
        <v>2</v>
      </c>
      <c r="F179" s="24">
        <f>SUM(F20:F178)</f>
        <v>11486911.357648928</v>
      </c>
      <c r="G179" s="34">
        <f>SUM(G20:G178)</f>
        <v>4733185.3576489193</v>
      </c>
    </row>
  </sheetData>
  <sortState xmlns:xlrd2="http://schemas.microsoft.com/office/spreadsheetml/2017/richdata2" ref="A121:E125">
    <sortCondition ref="A122:A125"/>
  </sortState>
  <mergeCells count="3">
    <mergeCell ref="A1:E1"/>
    <mergeCell ref="A2:E2"/>
    <mergeCell ref="A5:E5"/>
  </mergeCells>
  <phoneticPr fontId="0" type="noConversion"/>
  <pageMargins left="1" right="0.5" top="0.5" bottom="0.5" header="0.5" footer="0.25"/>
  <pageSetup scale="61" firstPageNumber="12" fitToHeight="0" orientation="portrait" useFirstPageNumber="1" r:id="rId1"/>
  <headerFooter alignWithMargins="0">
    <oddFooter>&amp;C&amp;P&amp;Rr:\bud07\bdm\&amp;F</oddFooter>
  </headerFooter>
  <rowBreaks count="1" manualBreakCount="1">
    <brk id="136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544D7C2-460F-42A5-B9C8-935CD62ABCF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 Master</vt:lpstr>
      <vt:lpstr>'Estimate Master'!Print_Area</vt:lpstr>
      <vt:lpstr>'Estimate Master'!Print_Titles</vt:lpstr>
    </vt:vector>
  </TitlesOfParts>
  <Company>University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bbilir</dc:creator>
  <cp:lastModifiedBy>Mensah, Priscilla M</cp:lastModifiedBy>
  <cp:lastPrinted>2015-03-31T20:55:03Z</cp:lastPrinted>
  <dcterms:created xsi:type="dcterms:W3CDTF">2001-04-13T16:58:01Z</dcterms:created>
  <dcterms:modified xsi:type="dcterms:W3CDTF">2021-04-07T15:52:32Z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